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ganInsoll\Downloads\"/>
    </mc:Choice>
  </mc:AlternateContent>
  <xr:revisionPtr revIDLastSave="0" documentId="8_{5064021B-81C3-44AE-AA9E-FA020FCD28E1}" xr6:coauthVersionLast="47" xr6:coauthVersionMax="47" xr10:uidLastSave="{00000000-0000-0000-0000-000000000000}"/>
  <bookViews>
    <workbookView xWindow="-108" yWindow="-108" windowWidth="23256" windowHeight="12456" tabRatio="844" firstSheet="53" activeTab="56" xr2:uid="{00000000-000D-0000-FFFF-FFFF00000000}"/>
  </bookViews>
  <sheets>
    <sheet name="Sample" sheetId="58" r:id="rId1"/>
    <sheet name="Languages" sheetId="59" r:id="rId2"/>
    <sheet name="Please confirm that you hav (1)" sheetId="2" r:id="rId3"/>
    <sheet name="What is your age. (2)" sheetId="3" r:id="rId4"/>
    <sheet name="What is your gender. (3)" sheetId="4" r:id="rId5"/>
    <sheet name="Have you ever searched for  (4)" sheetId="5" r:id="rId6"/>
    <sheet name="At what age did you first s (6)" sheetId="7" r:id="rId7"/>
    <sheet name="How did it impact you when  (7)" sheetId="8" r:id="rId8"/>
    <sheet name="How and where did you first (8)" sheetId="9" r:id="rId9"/>
    <sheet name="How do you usually engage w (9)" sheetId="10" r:id="rId10"/>
    <sheet name="In a typical week. on how  (10)" sheetId="11" r:id="rId11"/>
    <sheet name="What is the proportion of  (11)" sheetId="12" r:id="rId12"/>
    <sheet name="What age are the children  (12)" sheetId="13" r:id="rId13"/>
    <sheet name="What gender are the childr (13)" sheetId="14" r:id="rId14"/>
    <sheet name="What is the usual type of  (14)" sheetId="15" r:id="rId15"/>
    <sheet name="To what extent do you thin (15)" sheetId="16" r:id="rId16"/>
    <sheet name="On which platforms do you  (16)" sheetId="17" r:id="rId17"/>
    <sheet name="Do you file or store sexua (17)" sheetId="18" r:id="rId18"/>
    <sheet name="Do you use any security me (18)" sheetId="19" r:id="rId19"/>
    <sheet name="Which platform.app feature (19)" sheetId="20" r:id="rId20"/>
    <sheet name="What is the one feature th (20)" sheetId="21" r:id="rId21"/>
    <sheet name="Have you ever been recomme (21)" sheetId="22" r:id="rId22"/>
    <sheet name="Have you ever encountered  (22)" sheetId="23" r:id="rId23"/>
    <sheet name="Have you ever contacted so (23)" sheetId="24" r:id="rId24"/>
    <sheet name="When you contacted someone (24)" sheetId="25" r:id="rId25"/>
    <sheet name="What type of platforms hav (25)" sheetId="26" r:id="rId26"/>
    <sheet name="How have you contacted som (26)" sheetId="27" r:id="rId27"/>
    <sheet name="After contacting someone u (27)" sheetId="28" r:id="rId28"/>
    <sheet name="Which platform.app feature (28)" sheetId="29" r:id="rId29"/>
    <sheet name="What is the one feature th (29)" sheetId="30" r:id="rId30"/>
    <sheet name="Have you ever asked for or (30)" sheetId="31" r:id="rId31"/>
    <sheet name="Did they send any. (31)" sheetId="32" r:id="rId32"/>
    <sheet name="Have you ever arranged to  (32)" sheetId="33" r:id="rId33"/>
    <sheet name="And did you end up meeting (33)" sheetId="34" r:id="rId34"/>
    <sheet name="Do you ever view or create (34)" sheetId="35" r:id="rId35"/>
    <sheet name="What tools do you use to c (35)" sheetId="36" r:id="rId36"/>
    <sheet name="What type of AI.generated  (36)" sheetId="37" r:id="rId37"/>
    <sheet name="Have you ever asked or pai (37)" sheetId="38" r:id="rId38"/>
    <sheet name="To what extent do you agre (38)" sheetId="39" r:id="rId39"/>
    <sheet name="Feel free to share any oth (39)" sheetId="40" r:id="rId40"/>
    <sheet name="What is the proportion of  (40)" sheetId="41" r:id="rId41"/>
    <sheet name="Have you ever used immersi (41)" sheetId="42" r:id="rId42"/>
    <sheet name="Have you noticed any chang (42)" sheetId="43" r:id="rId43"/>
    <sheet name="Have you ever encountered  (43)" sheetId="44" r:id="rId44"/>
    <sheet name="How did you react to the w (44)" sheetId="45" r:id="rId45"/>
    <sheet name="Have you been sanctioned o (45)" sheetId="46" r:id="rId46"/>
    <sheet name="On which platform were you (46)" sheetId="47" r:id="rId47"/>
    <sheet name="What did you do after bein (47)" sheetId="48" r:id="rId48"/>
    <sheet name="To what extent do you agre (48)" sheetId="49" r:id="rId49"/>
    <sheet name="While answering the questi (49)" sheetId="50" r:id="rId50"/>
    <sheet name="How are you feeling after  (50)" sheetId="51" r:id="rId51"/>
    <sheet name="Would you like to answer s (51)" sheetId="52" r:id="rId52"/>
    <sheet name="What is your current emplo (52)" sheetId="53" r:id="rId53"/>
    <sheet name="What is the highest level  (53)" sheetId="54" r:id="rId54"/>
    <sheet name="What part of the world do  (54)" sheetId="55" r:id="rId55"/>
    <sheet name="Which of the following bes (55)" sheetId="56" r:id="rId56"/>
    <sheet name="In general. how would you  (56)" sheetId="57" r:id="rId5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7" l="1"/>
  <c r="P17" i="42"/>
  <c r="O14" i="42"/>
  <c r="P11" i="35"/>
  <c r="P9" i="35"/>
  <c r="P8" i="35"/>
  <c r="O8" i="35"/>
  <c r="O10" i="18"/>
  <c r="O11" i="18"/>
  <c r="T5" i="17"/>
  <c r="T4" i="17"/>
  <c r="B39" i="17"/>
  <c r="J21" i="14"/>
  <c r="E28" i="7"/>
  <c r="D28" i="7"/>
  <c r="C28" i="7"/>
  <c r="B28" i="7"/>
  <c r="E29" i="7"/>
  <c r="D29" i="7"/>
  <c r="C29" i="7"/>
  <c r="E30" i="7"/>
  <c r="D30" i="7"/>
  <c r="C30" i="7"/>
  <c r="B30" i="7"/>
  <c r="D29" i="59"/>
  <c r="E28" i="59"/>
  <c r="E27" i="59"/>
  <c r="E26" i="59"/>
  <c r="E25" i="59"/>
  <c r="E24" i="59"/>
  <c r="E23" i="59"/>
  <c r="E22" i="59"/>
  <c r="E21" i="59"/>
  <c r="E20" i="59"/>
  <c r="E19" i="59"/>
  <c r="E18" i="59"/>
  <c r="E17" i="59"/>
  <c r="E16" i="59"/>
  <c r="E15" i="59"/>
  <c r="E14" i="59"/>
  <c r="E13" i="59"/>
  <c r="E12" i="59"/>
  <c r="E11" i="59"/>
  <c r="E10" i="59"/>
  <c r="E9" i="59"/>
  <c r="E8" i="59"/>
  <c r="E7" i="59"/>
  <c r="E6" i="59"/>
  <c r="E5" i="59"/>
  <c r="D16" i="58"/>
  <c r="D15" i="58"/>
  <c r="D14" i="58"/>
  <c r="D13" i="58"/>
  <c r="D12" i="58"/>
  <c r="D11" i="58"/>
  <c r="O12" i="18" l="1"/>
  <c r="P11" i="18" s="1"/>
  <c r="P10" i="18" l="1"/>
</calcChain>
</file>

<file path=xl/sharedStrings.xml><?xml version="1.0" encoding="utf-8"?>
<sst xmlns="http://schemas.openxmlformats.org/spreadsheetml/2006/main" count="825" uniqueCount="429">
  <si>
    <t>CSAM Perpetrator Research Report: Findings from a Survey of CSAM Perpetrators on Digital Platform Use and Design</t>
  </si>
  <si>
    <t>Data Annex</t>
  </si>
  <si>
    <t>Data collection period</t>
  </si>
  <si>
    <t>Date</t>
  </si>
  <si>
    <t>Start</t>
  </si>
  <si>
    <t>End</t>
  </si>
  <si>
    <t>Sample</t>
  </si>
  <si>
    <t>N</t>
  </si>
  <si>
    <t>%</t>
  </si>
  <si>
    <t>Submitted responses</t>
  </si>
  <si>
    <t>Excluded from analysis</t>
  </si>
  <si>
    <t>under 18</t>
  </si>
  <si>
    <t>no CSAM use</t>
  </si>
  <si>
    <t>dishonest</t>
  </si>
  <si>
    <t>Included in analysis</t>
  </si>
  <si>
    <t>Languages</t>
  </si>
  <si>
    <t>Data collection start</t>
  </si>
  <si>
    <t>Language</t>
  </si>
  <si>
    <t>Responses</t>
  </si>
  <si>
    <t xml:space="preserve">English </t>
  </si>
  <si>
    <t>Portuguese</t>
  </si>
  <si>
    <t>Russian</t>
  </si>
  <si>
    <t xml:space="preserve">Spanish </t>
  </si>
  <si>
    <t>Arabic</t>
  </si>
  <si>
    <t>French</t>
  </si>
  <si>
    <t>Japanese</t>
  </si>
  <si>
    <t>Hindi</t>
  </si>
  <si>
    <t>Chinese Simplified</t>
  </si>
  <si>
    <t>Farsi</t>
  </si>
  <si>
    <t>German</t>
  </si>
  <si>
    <t>Italian</t>
  </si>
  <si>
    <t>Chinese Traditional</t>
  </si>
  <si>
    <t>Ukrainian</t>
  </si>
  <si>
    <t>Polish</t>
  </si>
  <si>
    <t>Dutch</t>
  </si>
  <si>
    <t>Greek</t>
  </si>
  <si>
    <t>Swedish</t>
  </si>
  <si>
    <t>Tamil</t>
  </si>
  <si>
    <t>Finnish</t>
  </si>
  <si>
    <t>Nepali</t>
  </si>
  <si>
    <t>19/06/2025</t>
  </si>
  <si>
    <t>Croatian</t>
  </si>
  <si>
    <t>Serbian</t>
  </si>
  <si>
    <t>Bosnian</t>
  </si>
  <si>
    <t>Number of respondents: 20592</t>
  </si>
  <si>
    <t>Rule: Mandatory</t>
  </si>
  <si>
    <t>Please confirm that you have read and understood the information and you voluntarily consent to participate in this study.</t>
  </si>
  <si>
    <t>I have read and understood the information and I voluntarily consent to participate in this study.</t>
  </si>
  <si>
    <t/>
  </si>
  <si>
    <t>n</t>
  </si>
  <si>
    <t>Percent</t>
  </si>
  <si>
    <t xml:space="preserve">Rule: Mandatory. If option ‘Under 18 years old’ is selected, end survey and redirect respondent to thank you page. </t>
  </si>
  <si>
    <t>What is your age?</t>
  </si>
  <si>
    <t>Under 18 years old</t>
  </si>
  <si>
    <t>18-24 years old</t>
  </si>
  <si>
    <t>25-34 years old</t>
  </si>
  <si>
    <t>35-44 years old</t>
  </si>
  <si>
    <t>45-54 years old</t>
  </si>
  <si>
    <t>55-64 years old</t>
  </si>
  <si>
    <t>Over 65 years old</t>
  </si>
  <si>
    <t>Number of respondents: 17500</t>
  </si>
  <si>
    <t>What is your gender?</t>
  </si>
  <si>
    <t>Man</t>
  </si>
  <si>
    <t>Woman</t>
  </si>
  <si>
    <t>Non-binary</t>
  </si>
  <si>
    <t>Other</t>
  </si>
  <si>
    <t>Rule: Mandatory. If option ‘No’ is selected, end survey and redirect respondent to thank you page.</t>
  </si>
  <si>
    <t>Have you ever searched for or viewed sexual images or videos of people under the age of 18?</t>
  </si>
  <si>
    <t>Yes</t>
  </si>
  <si>
    <t>No</t>
  </si>
  <si>
    <t>Number of respondents: 19183</t>
  </si>
  <si>
    <t>At what age did you first see adult pornography and sexual images or videos of children? And at what age did you first intentionally search for it?</t>
  </si>
  <si>
    <t>First saw pornography</t>
  </si>
  <si>
    <t>First searched for pornography</t>
  </si>
  <si>
    <t>First saw CSAM</t>
  </si>
  <si>
    <t>First searched for CSAM</t>
  </si>
  <si>
    <t>9 y/o or less</t>
  </si>
  <si>
    <t>10-13 y/o</t>
  </si>
  <si>
    <t>14-17 y/o</t>
  </si>
  <si>
    <t>18-24 y/o</t>
  </si>
  <si>
    <t>25-34 y/o</t>
  </si>
  <si>
    <t>35+ y/o</t>
  </si>
  <si>
    <t>Average</t>
  </si>
  <si>
    <t>Median</t>
  </si>
  <si>
    <t>Total</t>
  </si>
  <si>
    <t>Had seen pornography</t>
  </si>
  <si>
    <t>Had searched for pornography</t>
  </si>
  <si>
    <t>Had seen CSAM</t>
  </si>
  <si>
    <t>Had searched for CSAM</t>
  </si>
  <si>
    <t>By age 10</t>
  </si>
  <si>
    <t>By age 14</t>
  </si>
  <si>
    <t>By age 18</t>
  </si>
  <si>
    <t>Number of respondents: 7478</t>
  </si>
  <si>
    <t>Rule: Open-ended.</t>
  </si>
  <si>
    <t>How did it impact you when you first saw adult pornography and sexual images or videos of children? How did you feel at the time?</t>
  </si>
  <si>
    <t>When I first saw adult pornography...</t>
  </si>
  <si>
    <t>When I first saw sexual images/videos of children...</t>
  </si>
  <si>
    <t>Number of respondents: 11348</t>
  </si>
  <si>
    <t>How and where did you first see sexual images or videos of children?</t>
  </si>
  <si>
    <t>I searched for it or sought it out, where?</t>
  </si>
  <si>
    <t>It appeared online without me searching for it, on what platform?</t>
  </si>
  <si>
    <t xml:space="preserve">Someone showed it to me or sent it to me, where/who? </t>
  </si>
  <si>
    <t>Someone showed it to me or sent it to me, where/who?</t>
  </si>
  <si>
    <t>Number of respondents: 11228, selected answers: 13850</t>
  </si>
  <si>
    <t>Rule: Multiple selection possible.</t>
  </si>
  <si>
    <t>How do you usually engage with sexual images or videos of children?</t>
  </si>
  <si>
    <t>I mostly search for it</t>
  </si>
  <si>
    <t>I mostly view it</t>
  </si>
  <si>
    <t>I mostly share it</t>
  </si>
  <si>
    <t>I mostly create it</t>
  </si>
  <si>
    <t>Number of respondents: 11047</t>
  </si>
  <si>
    <t>In a typical week, on how many days do you search for or view sexual images or videos of children?</t>
  </si>
  <si>
    <t>One day or less</t>
  </si>
  <si>
    <t>Some days</t>
  </si>
  <si>
    <t>Most days</t>
  </si>
  <si>
    <t>Every day</t>
  </si>
  <si>
    <t>Number of respondents: 8119</t>
  </si>
  <si>
    <t>What is the proportion of sexual content of children to adult pornography that you view?</t>
  </si>
  <si>
    <t>Min value</t>
  </si>
  <si>
    <t>Max value</t>
  </si>
  <si>
    <t>Sum</t>
  </si>
  <si>
    <t>Standard Deviation</t>
  </si>
  <si>
    <t>Number of respondents: 14283, selected answers: 20137</t>
  </si>
  <si>
    <t>What age are the children in the content you typically view?</t>
  </si>
  <si>
    <t>0-3 years old</t>
  </si>
  <si>
    <t>4-10 years old</t>
  </si>
  <si>
    <t>11-14 years old</t>
  </si>
  <si>
    <t>15-17 years old</t>
  </si>
  <si>
    <t>Number of respondents: 14436, selected answers: 17935</t>
  </si>
  <si>
    <t>What gender are the children in the content you typically view?</t>
  </si>
  <si>
    <t>Boys</t>
  </si>
  <si>
    <t>Girls</t>
  </si>
  <si>
    <t>Both boys and girls</t>
  </si>
  <si>
    <t>Number of respondents: 12733, selected answers: 29864</t>
  </si>
  <si>
    <t>What is the usual type of content you search for or view?</t>
  </si>
  <si>
    <t>Clothed or partially clothed children</t>
  </si>
  <si>
    <t>Nude children</t>
  </si>
  <si>
    <t>Sexual activity of a child or between children</t>
  </si>
  <si>
    <t>Sexual activity between adult(s) and child(ren)</t>
  </si>
  <si>
    <t>Violent sexual activity involving children</t>
  </si>
  <si>
    <t>Sexual content with children and animals</t>
  </si>
  <si>
    <t>Number of respondents: 6793</t>
  </si>
  <si>
    <t>To what extent do you think that viewing sexual images or videos of children will make you more likely to act inappropriately towards children?</t>
  </si>
  <si>
    <t>Number of respondents: 11841, selected answers: 27817</t>
  </si>
  <si>
    <t>On which platforms do you tend to search for and view sexual images or videos of children? Specify which platform.</t>
  </si>
  <si>
    <t>Dark web/Tor search engine</t>
  </si>
  <si>
    <t>Selected one or more open web platform</t>
  </si>
  <si>
    <t>Dark web forum/chatroom</t>
  </si>
  <si>
    <t>Selected one or more dark web platform</t>
  </si>
  <si>
    <t>Dark web market</t>
  </si>
  <si>
    <t>Total respondents</t>
  </si>
  <si>
    <t>Open web search engine</t>
  </si>
  <si>
    <t>Adult pornography site</t>
  </si>
  <si>
    <t>Social media platform</t>
  </si>
  <si>
    <t>Messaging service, E2EE</t>
  </si>
  <si>
    <t>Messaging service, no E2EE</t>
  </si>
  <si>
    <t>Open web market</t>
  </si>
  <si>
    <t>Live-streaming platform</t>
  </si>
  <si>
    <t xml:space="preserve">Peer-to-peer filesharing </t>
  </si>
  <si>
    <t>Open web forum/chatroom</t>
  </si>
  <si>
    <t>Online game</t>
  </si>
  <si>
    <t>Extended reality game/app</t>
  </si>
  <si>
    <t>Open web search engine (e.g., Google, Bing)</t>
  </si>
  <si>
    <t>Dark web/Tor search engine (e.g., Ahmia)</t>
  </si>
  <si>
    <t>Social media platform (e.g., Instagram, Facebook, TikTok)</t>
  </si>
  <si>
    <t>Messaging service, not end-to-end encrypted (e.g., Snapchat chats)</t>
  </si>
  <si>
    <t>Messaging service, end-to-end encrypted (e.g., Messenger, WhatsApp, Signal)</t>
  </si>
  <si>
    <t>Online game (e.g., Roblox, Minecraft)</t>
  </si>
  <si>
    <t>Extended reality game/app (e.g., VRChat, Neos VR)</t>
  </si>
  <si>
    <t>Live-streaming platform (e.g., Twitch)</t>
  </si>
  <si>
    <t>Peer-to-peer filesharing website/application (e.g., The Pirate Bay, LimeWire)</t>
  </si>
  <si>
    <t>Adult pornography site (e.g., Pornhub, XHamster)</t>
  </si>
  <si>
    <t>Open web forum or chatroom (e.g., Reddit)</t>
  </si>
  <si>
    <t>Dark web forum or chatroom</t>
  </si>
  <si>
    <t>Number of respondents: 9414, selected answers: 10559</t>
  </si>
  <si>
    <t>Do you file or store sexual images or videos of children? If yes, on which platforms or devices?</t>
  </si>
  <si>
    <t>On a device</t>
  </si>
  <si>
    <t>On a cloud storage</t>
  </si>
  <si>
    <t xml:space="preserve">On an external storage device </t>
  </si>
  <si>
    <t>Don't store CSAM</t>
  </si>
  <si>
    <t>Files or stores CSAM</t>
  </si>
  <si>
    <t>Does not file or store CSAM</t>
  </si>
  <si>
    <t>Yes, on a cloud storage (e.g., iCloud, Google Drive, Dropbox)</t>
  </si>
  <si>
    <t>Yes, on my device (e.g., laptop, phone)</t>
  </si>
  <si>
    <t>Yes, on an external storage device (e.g., USB stick)</t>
  </si>
  <si>
    <t>Number of respondents: 9581</t>
  </si>
  <si>
    <t>Do you use any security measures when searching for, viewing, sharing, or storing sexual images or videos of children, such as VPNs?</t>
  </si>
  <si>
    <t>Yes, I use:</t>
  </si>
  <si>
    <t>Number of respondents: 8799, selected answers: 16714</t>
  </si>
  <si>
    <t>Which platform/app features do you avoid or dislike when searching for sexual images or videos of children?</t>
  </si>
  <si>
    <t>Age limits and strict sign-up</t>
  </si>
  <si>
    <t>No end-to-end encryption</t>
  </si>
  <si>
    <t>Lack of anonymity or privacy protections</t>
  </si>
  <si>
    <t>Small amount of available content</t>
  </si>
  <si>
    <t>Slow access speeds</t>
  </si>
  <si>
    <t>High risk of detection or monitoring</t>
  </si>
  <si>
    <t xml:space="preserve">Difficult-to-use platform </t>
  </si>
  <si>
    <t>Strong content moderation</t>
  </si>
  <si>
    <t>No community or interaction features</t>
  </si>
  <si>
    <t>Lack of anonymity or privacy protections (e.g., tracks users, collects personal data)</t>
  </si>
  <si>
    <t>High risk of detection or monitoring (e.g., law enforcement, hacking)</t>
  </si>
  <si>
    <t>Slow access speeds (e.g., long loading times, frequent downtime)</t>
  </si>
  <si>
    <t>Other (please specify)</t>
  </si>
  <si>
    <t>Difficult-to-use platform (e.g., confusing interface, poor navigation)</t>
  </si>
  <si>
    <t>Strong content moderation or frequent content removal</t>
  </si>
  <si>
    <t>No community or interaction features (e.g., no forums, no messaging)</t>
  </si>
  <si>
    <t>Number of respondents: 7103</t>
  </si>
  <si>
    <t>What is the one feature that would be the most likely to stop you from searching for sexual images or videos of children?</t>
  </si>
  <si>
    <t>Difficult-to-use platform</t>
  </si>
  <si>
    <t>Number of respondents: 8547</t>
  </si>
  <si>
    <t>Have you ever been recommended harmful or sexual content that you haven't searched for by an algorithm on an online platform?</t>
  </si>
  <si>
    <t>Yes, on which platform?</t>
  </si>
  <si>
    <t>Number of respondents: 8570, selected answers: 8921</t>
  </si>
  <si>
    <t>Have you ever encountered other illegal or harmful content online, such as animal cruelty, hate/terror, suicide/self-harm? Which?</t>
  </si>
  <si>
    <t>Yes, I have encountered:</t>
  </si>
  <si>
    <t>Yes, I have searched for:</t>
  </si>
  <si>
    <t>No, never</t>
  </si>
  <si>
    <t>Number of respondents: 12801</t>
  </si>
  <si>
    <t>Rule: If any ‘Yes’ options are selected, show Questions 24, 25, 26, 27, 28, 29, 30, 32.</t>
  </si>
  <si>
    <t>Have you ever contacted someone under the age of 18 online for sexual purposes?</t>
  </si>
  <si>
    <t>Yes, once</t>
  </si>
  <si>
    <t>Yes, multiple times</t>
  </si>
  <si>
    <t>Number of respondents: 1239</t>
  </si>
  <si>
    <t xml:space="preserve">Rule: Open-ended. This question is visible only to respondents who answered ‘Yes, once’ or ‘Yes, multiple times’ to Question 23. </t>
  </si>
  <si>
    <t>When you contacted someone under the age of 18 for sexual purposes,</t>
  </si>
  <si>
    <t>What age were you?</t>
  </si>
  <si>
    <t>What was the reason for contact?</t>
  </si>
  <si>
    <t>Did the child(ren) respond?</t>
  </si>
  <si>
    <t>Was it before or after you started viewing sexual content of children?</t>
  </si>
  <si>
    <t>Number of respondents: 1702, selected answers: 3491</t>
  </si>
  <si>
    <t>Rule: This question is visible only to respondents who answered ‘Yes’ to Question 23. Multiple selection possible.</t>
  </si>
  <si>
    <t>What type of platforms have you used to contact someone under the age of 18 for sexual purposes? Please specify which platforms you've used.</t>
  </si>
  <si>
    <t>Dating app</t>
  </si>
  <si>
    <t>Number of respondents: 1403, selected answers: 2544</t>
  </si>
  <si>
    <t>How have you contacted someone under the age of 18 online for sexual purposes?</t>
  </si>
  <si>
    <t>Sending direct messages or friend requests</t>
  </si>
  <si>
    <t>Commenting on posts or joining group discussions</t>
  </si>
  <si>
    <t>Using a fake or anonymous profile</t>
  </si>
  <si>
    <t>Engaging with children in online games</t>
  </si>
  <si>
    <t>Engaging with children in chatrooms</t>
  </si>
  <si>
    <t>Using social media to contact children</t>
  </si>
  <si>
    <t>Contacting an adult with the aim of getting access to someone under 18</t>
  </si>
  <si>
    <t>Number of respondents: 1370</t>
  </si>
  <si>
    <t xml:space="preserve">Rule: This question is visible only to respondents who answered ‘Yes’ to Question 23. </t>
  </si>
  <si>
    <t>After contacting someone under the age of 18 online, do you keep talking to them on the same platform?</t>
  </si>
  <si>
    <t>No, which platforms do you move to?</t>
  </si>
  <si>
    <t>Number of respondents: 1352, selected answers: 2422</t>
  </si>
  <si>
    <t>Which platform/app features do you avoid or dislike when contacting someone under the age of 18?</t>
  </si>
  <si>
    <t>Strict moderation or risk of account bans</t>
  </si>
  <si>
    <t>Content or message monitoring by the platform</t>
  </si>
  <si>
    <t>Difficulty in creating anonymous or fake profiles</t>
  </si>
  <si>
    <t>Few children using the platform</t>
  </si>
  <si>
    <t>Limited connection opportunities</t>
  </si>
  <si>
    <t>Limited private messaging or chat options</t>
  </si>
  <si>
    <t>Number of respondents: 999</t>
  </si>
  <si>
    <t>Rule: This question is visible only to respondents who answered ‘Yes’ to Question 23.</t>
  </si>
  <si>
    <t>What is the one feature that would be the most likely to stop you from using a platform?</t>
  </si>
  <si>
    <t>Number of respondents: 1392, selected answers: 1789</t>
  </si>
  <si>
    <t>Rule: This question is visible only to respondents who answered ‘Yes’ to Question 23. Multiple selection possible. If any ‘Yes’ options are selected, show Question 31.</t>
  </si>
  <si>
    <t>Have you ever asked for or encouraged someone under the age of 18 to send sexual images or videos?</t>
  </si>
  <si>
    <t>Yes, I asked someone to send images/videos</t>
  </si>
  <si>
    <t>Yes, I offered gifts or money to someone to send images/videos</t>
  </si>
  <si>
    <t>Yes, I sent gifts or money to someone to send images/videos</t>
  </si>
  <si>
    <t>Yes, I forced or blackmailed someone to send images/videos</t>
  </si>
  <si>
    <t>No, neither</t>
  </si>
  <si>
    <t>Number of respondents: 959</t>
  </si>
  <si>
    <t>Rule: This question is visible only to respondents who answered ‘Yes’ to Question 23 and 'Yes' to Question 30.</t>
  </si>
  <si>
    <t>Did they send any?</t>
  </si>
  <si>
    <t>Number of respondents: 1395, selected answers: 1495</t>
  </si>
  <si>
    <t>Rule: This question is visible only to respondents who answered ‘Yes’ to Question 23. Multiple selection possible.  If any ‘Yes’ options are selected, show Question 33.</t>
  </si>
  <si>
    <t>Have you ever arranged to meet someone under the age of 18, whom you first met online, for sexual purposes?</t>
  </si>
  <si>
    <t>Yes, we arranged to meet in person</t>
  </si>
  <si>
    <t>Yes, we arranged to meet online</t>
  </si>
  <si>
    <t>Number of respondents: 917, selected answers: 1020</t>
  </si>
  <si>
    <t>Rule: This question is visible only to respondents who answered ‘Yes’ to Question 23 and 'Yes' to Question 32. Multiple selection possible.</t>
  </si>
  <si>
    <t>And did you end up meeting?</t>
  </si>
  <si>
    <t>Yes, we met in person</t>
  </si>
  <si>
    <t>Yes, we met online</t>
  </si>
  <si>
    <t>Number of respondents: 9507, selected answers: 9902</t>
  </si>
  <si>
    <t>Rule: Multiple selection possible. If option ‘I have viewed AI-generated sexual images or videos of children’ is selected, show Questions 36, 37, 40. If option ‘I have created AI-generated sexual images or videos of children’ is selected, show Questions 35, 36, 37, 40</t>
  </si>
  <si>
    <t>Do you ever view or create AI-generated sexual images or videos of children?</t>
  </si>
  <si>
    <t>Viewed AI-CSAM</t>
  </si>
  <si>
    <t>Created AI-CSAM</t>
  </si>
  <si>
    <t>Neither</t>
  </si>
  <si>
    <t>Viewed and created</t>
  </si>
  <si>
    <t>I have viewed AI-generated sexual images or videos of children</t>
  </si>
  <si>
    <t>I have created AI-generated sexual images or videos of children</t>
  </si>
  <si>
    <t>Number of respondents: 151</t>
  </si>
  <si>
    <t>Rule: Open-ended. This question is visible only to respondents who selected ‘I have created AI-generated sexual images or videos of children’ to Question 34.</t>
  </si>
  <si>
    <t>What tools do you use to create AI-generated sexual images or videos of children? How did you learn to use these tools?</t>
  </si>
  <si>
    <t>Number of respondents: 2602</t>
  </si>
  <si>
    <t>Rule: This question is visible only to respondents who selected ‘I have viewed AI-generated sexual images or videos of children’ or ‘I have created AI-generated sexual images or videos of children’ to Question 34. Multiple selection possible.</t>
  </si>
  <si>
    <t>What type of AI-generated sexual images or videos of children have you viewed or created?</t>
  </si>
  <si>
    <t>Completely new and synthetic CSAM</t>
  </si>
  <si>
    <t>Pictures of real children altered into sexual content</t>
  </si>
  <si>
    <t>Existing CSAM altered for specific preferences</t>
  </si>
  <si>
    <t>I have viewed</t>
  </si>
  <si>
    <t>I have created</t>
  </si>
  <si>
    <t>I have viewed and created</t>
  </si>
  <si>
    <t>Completely new and synthetic AI content</t>
  </si>
  <si>
    <t>Content of real children altered by AI into sexual content</t>
  </si>
  <si>
    <t>Real sexual images/videos of children altered by AI for specific preferences</t>
  </si>
  <si>
    <t>Other AI content</t>
  </si>
  <si>
    <t>Number of respondents: 2333, selected answers: 2695</t>
  </si>
  <si>
    <t>Have you ever asked or paid someone to create AI-generated sexual images or videos of children? And have you ever been asked or been paid to create them?</t>
  </si>
  <si>
    <t>Yes, I have asked someone to create AI-generated sexual content of children</t>
  </si>
  <si>
    <t>Yes, I have paid for AI-generated sexual content of children</t>
  </si>
  <si>
    <t>Yes, I have been asked to create AI-generated sexual content of children</t>
  </si>
  <si>
    <t>Yes, I have received money for creating AI-generated sexual content of children</t>
  </si>
  <si>
    <t>Number of respondents: 8480</t>
  </si>
  <si>
    <t>To what extent do you agree or disagree with the following statements about the use of AI and sexual images or videos of children?</t>
  </si>
  <si>
    <t>"AI-generated CSAM is more ethical than real CSAM"</t>
  </si>
  <si>
    <t>"I like to view AI-generated CSAM as much or more than real CSAM"</t>
  </si>
  <si>
    <t>"I can tell when an image or video is generated by AI"</t>
  </si>
  <si>
    <t>Strongly disagree</t>
  </si>
  <si>
    <t>Disagree</t>
  </si>
  <si>
    <t>Neutral</t>
  </si>
  <si>
    <t>Agree</t>
  </si>
  <si>
    <t>Strongly agree</t>
  </si>
  <si>
    <t>Sexual content of children created by AI is more ethical than real content</t>
  </si>
  <si>
    <t>I like to view AI generated sexual content of children as much or more than real content</t>
  </si>
  <si>
    <t>I can tell when an image or video is generated by AI</t>
  </si>
  <si>
    <t>Number of respondents: 1558</t>
  </si>
  <si>
    <t>Feel free to share any other thoughts about AI and sexual images or videos of children</t>
  </si>
  <si>
    <t>Number of respondents: 1364</t>
  </si>
  <si>
    <t>What is the proportion of real sexual content of children to AI-generated sexual content of children that you view?</t>
  </si>
  <si>
    <t>Number of respondents: 7961, selected answers: 9226</t>
  </si>
  <si>
    <t>Have you ever used immersive technology, such as extended reality (XR), virtual reality (VR), augmented reality (AR), or mixed reality (MR)?</t>
  </si>
  <si>
    <t>Yes, for non-sexual purposes</t>
  </si>
  <si>
    <t>Yes, to engage with others who view sexual content of children</t>
  </si>
  <si>
    <t>Yes, for creating, viewing, or sharing sexual content of children</t>
  </si>
  <si>
    <t>Yes, for contacting people under the age of 18</t>
  </si>
  <si>
    <t>Yes, for another sexual purpose</t>
  </si>
  <si>
    <t>Yes, CSA related</t>
  </si>
  <si>
    <t>Number of respondents: 7729</t>
  </si>
  <si>
    <t>Have you noticed any change in the ability to access sexual content of children online? How and when has it changed?</t>
  </si>
  <si>
    <t>It has gotten easier to access</t>
  </si>
  <si>
    <t>No, I have not noticed a change</t>
  </si>
  <si>
    <t>It has gotten more difficult to access</t>
  </si>
  <si>
    <t>Number of respondents: 7658</t>
  </si>
  <si>
    <t>Rule: If option ‘Yes, on what type of site or app?’ is selected, show Question 44.</t>
  </si>
  <si>
    <t>Have you ever encountered warning messages when searching for sexual content of children?</t>
  </si>
  <si>
    <t>Yes, on what type of site or app?</t>
  </si>
  <si>
    <t xml:space="preserve">No </t>
  </si>
  <si>
    <t>Number of respondents: 669</t>
  </si>
  <si>
    <t>Rule: Open-ended. This question is visible only to respondents who answered ‘Yes, on what type of site or app?’ to Question 43.</t>
  </si>
  <si>
    <t>How did you react to the warning message? Did it change your thoughts, feelings, or behaviours?</t>
  </si>
  <si>
    <t>Number of respondents: 7634</t>
  </si>
  <si>
    <t>Rule: If option ‘Yes, because:’ is selected, show Questions 46, 47.</t>
  </si>
  <si>
    <t>Have you been sanctioned or banned from a platform? What reason was provided?</t>
  </si>
  <si>
    <t>Yes, because:</t>
  </si>
  <si>
    <t>Number of respondents: 248</t>
  </si>
  <si>
    <t>Rule: Open-ended. This question is visible only to respondents who answered ‘Yes, because:’ to Question 45.</t>
  </si>
  <si>
    <t>On which platform were you sanctioned or banned?</t>
  </si>
  <si>
    <t>Number of respondents: 1136, selected answers: 1307</t>
  </si>
  <si>
    <t>Rule: Multiple selection possible. This question is visible only to respondents who answered ‘Yes, because:’ to Question 45.</t>
  </si>
  <si>
    <t>What did you do after being sanctioned or banned?</t>
  </si>
  <si>
    <t>I moved to another platform, where?</t>
  </si>
  <si>
    <t>I tried to access the platform again, was it successful?</t>
  </si>
  <si>
    <t>Number of respondents: 8262</t>
  </si>
  <si>
    <t>To what extent do you agree or disagree with the following statements about using sexual content of children?</t>
  </si>
  <si>
    <t>I want to stop viewing it</t>
  </si>
  <si>
    <t>There are resources available to help people stop viewing it</t>
  </si>
  <si>
    <t>If I wanted to get help, I would know where to go</t>
  </si>
  <si>
    <t>The help resources available are suitable and effective</t>
  </si>
  <si>
    <t>I would use a technological tool to help me stop viewing it</t>
  </si>
  <si>
    <t>I want to get help to stop</t>
  </si>
  <si>
    <t>I have sought help to stop</t>
  </si>
  <si>
    <t>Number of respondents: 7804</t>
  </si>
  <si>
    <t>While answering the questions in this survey I was:</t>
  </si>
  <si>
    <t>Completely honest</t>
  </si>
  <si>
    <t>Mostly honest</t>
  </si>
  <si>
    <t>Somewhat honest</t>
  </si>
  <si>
    <t>Not honest at all</t>
  </si>
  <si>
    <t>Number of respondents: 2637</t>
  </si>
  <si>
    <t>How are you feeling after answering this survey? Do you have any other comments?</t>
  </si>
  <si>
    <t>Number of respondents: 7874</t>
  </si>
  <si>
    <t>Rule: If option ‘No, end survey’ is selected, end survey and redirect respondent to thank you page.</t>
  </si>
  <si>
    <t>Would you like to answer some more questions?</t>
  </si>
  <si>
    <t>No, end survey</t>
  </si>
  <si>
    <t>Number of respondents: 3239</t>
  </si>
  <si>
    <t>What is your current employment status?</t>
  </si>
  <si>
    <t xml:space="preserve">Employed </t>
  </si>
  <si>
    <t>A student</t>
  </si>
  <si>
    <t>Looking for work</t>
  </si>
  <si>
    <t>Unemployed</t>
  </si>
  <si>
    <t>Retired</t>
  </si>
  <si>
    <t>Unable to work</t>
  </si>
  <si>
    <t>Employed or self-employed</t>
  </si>
  <si>
    <t>Out of work and looking for work</t>
  </si>
  <si>
    <t>Out of work but not currently looking for work</t>
  </si>
  <si>
    <t>Number of respondents: 2929</t>
  </si>
  <si>
    <t>What is the highest level of education you have completed?</t>
  </si>
  <si>
    <t>Less than high school</t>
  </si>
  <si>
    <t>High school degree</t>
  </si>
  <si>
    <t>Bachelor degree</t>
  </si>
  <si>
    <t>Graduate degree</t>
  </si>
  <si>
    <t>Less than high school degree</t>
  </si>
  <si>
    <t>High school degree or equivalent</t>
  </si>
  <si>
    <t>Graduate degree (e.g., Masters, PhD, M.D)</t>
  </si>
  <si>
    <t>Number of respondents: 3106</t>
  </si>
  <si>
    <t>What part of the world do you live in?</t>
  </si>
  <si>
    <t>Africa</t>
  </si>
  <si>
    <t>Asia</t>
  </si>
  <si>
    <t>Europe</t>
  </si>
  <si>
    <t>North America</t>
  </si>
  <si>
    <t>Oceania</t>
  </si>
  <si>
    <t>South America</t>
  </si>
  <si>
    <t>Number of respondents: 2968</t>
  </si>
  <si>
    <t>Which of the following best describes your current relationship status?</t>
  </si>
  <si>
    <t>Single</t>
  </si>
  <si>
    <t>Relationship</t>
  </si>
  <si>
    <t>Married</t>
  </si>
  <si>
    <t>Widowed</t>
  </si>
  <si>
    <t>Divorced</t>
  </si>
  <si>
    <t>In a relationship</t>
  </si>
  <si>
    <t>Married or common-law relationship</t>
  </si>
  <si>
    <t>Divorced or separated</t>
  </si>
  <si>
    <t xml:space="preserve">Number of respondents: 3453
</t>
  </si>
  <si>
    <t>In general, how would you say your physical health, mental health, and social life are?</t>
  </si>
  <si>
    <t>Physical health</t>
  </si>
  <si>
    <t xml:space="preserve">Mental health </t>
  </si>
  <si>
    <t>Social life</t>
  </si>
  <si>
    <t>Poor</t>
  </si>
  <si>
    <t>Fair</t>
  </si>
  <si>
    <t>Good</t>
  </si>
  <si>
    <t>Very Good</t>
  </si>
  <si>
    <t>Excellent</t>
  </si>
  <si>
    <t>Mental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</si>
</sst>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.0"/>
    <numFmt numFmtId="165" formatCode="#.0%"/>
    <numFmt numFmtId="166" formatCode="#"/>
    <numFmt numFmtId="167" formatCode="#%"/>
    <numFmt numFmtId="168" formatCode="[$]dd/mm/yyyy;@" x16r2:formatCode16="[$-en-FI,1]dd/mm/yyyy;@"/>
    <numFmt numFmtId="169" formatCode="0.0\ %"/>
  </numFmts>
  <fonts count="20" x14ac:knownFonts="1">
    <font>
      <sz val="10"/>
      <color theme="1"/>
      <name val="Arial"/>
      <family val="2"/>
    </font>
    <font>
      <sz val="10"/>
      <color rgb="FF333333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rgb="FF000000"/>
      <name val="Arial"/>
      <family val="2"/>
    </font>
    <font>
      <i/>
      <sz val="8"/>
      <color rgb="FF000000"/>
      <name val="Arial"/>
      <family val="2"/>
    </font>
    <font>
      <b/>
      <sz val="10"/>
      <name val="Arial"/>
      <family val="2"/>
    </font>
    <font>
      <b/>
      <sz val="14"/>
      <color rgb="FF000000"/>
      <name val="Arial"/>
      <family val="2"/>
    </font>
    <font>
      <b/>
      <sz val="18"/>
      <color rgb="FF000000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rgb="FF000000"/>
      <name val="Arial"/>
      <family val="2"/>
    </font>
    <font>
      <sz val="8"/>
      <color rgb="FF333333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0254D8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254D8"/>
      </right>
      <top/>
      <bottom style="thin">
        <color rgb="FF0254D8"/>
      </bottom>
      <diagonal/>
    </border>
    <border>
      <left style="thin">
        <color rgb="FF0254D8"/>
      </left>
      <right/>
      <top/>
      <bottom style="thin">
        <color rgb="FF0254D8"/>
      </bottom>
      <diagonal/>
    </border>
    <border>
      <left/>
      <right style="thin">
        <color rgb="FF0254D8"/>
      </right>
      <top style="thin">
        <color rgb="FF0254D8"/>
      </top>
      <bottom style="thin">
        <color rgb="FF0254D8"/>
      </bottom>
      <diagonal/>
    </border>
    <border>
      <left style="thin">
        <color rgb="FF0254D8"/>
      </left>
      <right/>
      <top style="thin">
        <color rgb="FF0254D8"/>
      </top>
      <bottom style="thin">
        <color rgb="FF0254D8"/>
      </bottom>
      <diagonal/>
    </border>
    <border>
      <left/>
      <right style="thin">
        <color rgb="FF0254D8"/>
      </right>
      <top style="thin">
        <color rgb="FF0254D8"/>
      </top>
      <bottom/>
      <diagonal/>
    </border>
    <border>
      <left style="thin">
        <color rgb="FF0254D8"/>
      </left>
      <right/>
      <top style="thin">
        <color rgb="FF0254D8"/>
      </top>
      <bottom/>
      <diagonal/>
    </border>
    <border>
      <left style="thin">
        <color rgb="FF0254D8"/>
      </left>
      <right style="thin">
        <color rgb="FF0254D8"/>
      </right>
      <top/>
      <bottom style="thin">
        <color rgb="FF0254D8"/>
      </bottom>
      <diagonal/>
    </border>
    <border>
      <left style="thin">
        <color rgb="FF0254D8"/>
      </left>
      <right style="thin">
        <color rgb="FF0254D8"/>
      </right>
      <top style="thin">
        <color rgb="FF0254D8"/>
      </top>
      <bottom style="thin">
        <color rgb="FF0254D8"/>
      </bottom>
      <diagonal/>
    </border>
    <border>
      <left style="thin">
        <color rgb="FF0254D8"/>
      </left>
      <right style="thin">
        <color rgb="FF0254D8"/>
      </right>
      <top style="thin">
        <color rgb="FF0254D8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3">
    <xf numFmtId="0" fontId="0" fillId="0" borderId="0" xfId="0"/>
    <xf numFmtId="167" fontId="0" fillId="0" borderId="0" xfId="0" applyNumberForma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166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 wrapText="1"/>
    </xf>
    <xf numFmtId="164" fontId="1" fillId="0" borderId="0" xfId="0" applyNumberFormat="1" applyFont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left" wrapText="1"/>
    </xf>
    <xf numFmtId="0" fontId="4" fillId="0" borderId="0" xfId="0" applyFont="1"/>
    <xf numFmtId="167" fontId="4" fillId="0" borderId="0" xfId="0" applyNumberFormat="1" applyFont="1"/>
    <xf numFmtId="0" fontId="5" fillId="0" borderId="0" xfId="0" applyFont="1"/>
    <xf numFmtId="15" fontId="4" fillId="0" borderId="0" xfId="0" applyNumberFormat="1" applyFont="1" applyAlignment="1">
      <alignment horizontal="left" vertical="top"/>
    </xf>
    <xf numFmtId="0" fontId="6" fillId="0" borderId="0" xfId="0" applyFont="1"/>
    <xf numFmtId="0" fontId="7" fillId="3" borderId="1" xfId="0" applyFont="1" applyFill="1" applyBorder="1"/>
    <xf numFmtId="0" fontId="8" fillId="3" borderId="2" xfId="0" applyFont="1" applyFill="1" applyBorder="1"/>
    <xf numFmtId="0" fontId="9" fillId="0" borderId="3" xfId="0" applyFont="1" applyBorder="1"/>
    <xf numFmtId="15" fontId="9" fillId="0" borderId="4" xfId="0" applyNumberFormat="1" applyFont="1" applyBorder="1"/>
    <xf numFmtId="0" fontId="9" fillId="0" borderId="5" xfId="0" applyFont="1" applyBorder="1"/>
    <xf numFmtId="15" fontId="9" fillId="0" borderId="6" xfId="0" applyNumberFormat="1" applyFont="1" applyBorder="1"/>
    <xf numFmtId="0" fontId="8" fillId="3" borderId="7" xfId="0" applyFont="1" applyFill="1" applyBorder="1"/>
    <xf numFmtId="0" fontId="9" fillId="0" borderId="8" xfId="0" applyFont="1" applyBorder="1"/>
    <xf numFmtId="10" fontId="9" fillId="0" borderId="4" xfId="1" applyNumberFormat="1" applyFont="1" applyBorder="1"/>
    <xf numFmtId="9" fontId="4" fillId="0" borderId="0" xfId="0" applyNumberFormat="1" applyFont="1"/>
    <xf numFmtId="0" fontId="10" fillId="0" borderId="3" xfId="0" applyFont="1" applyBorder="1"/>
    <xf numFmtId="0" fontId="10" fillId="0" borderId="8" xfId="0" applyFont="1" applyBorder="1"/>
    <xf numFmtId="10" fontId="10" fillId="0" borderId="4" xfId="1" applyNumberFormat="1" applyFont="1" applyBorder="1"/>
    <xf numFmtId="0" fontId="9" fillId="0" borderId="9" xfId="0" applyFont="1" applyBorder="1"/>
    <xf numFmtId="10" fontId="9" fillId="0" borderId="6" xfId="1" applyNumberFormat="1" applyFont="1" applyBorder="1"/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166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12" fillId="0" borderId="0" xfId="0" applyFont="1"/>
    <xf numFmtId="0" fontId="13" fillId="0" borderId="0" xfId="0" applyFont="1"/>
    <xf numFmtId="9" fontId="14" fillId="0" borderId="0" xfId="1" applyFont="1" applyFill="1" applyBorder="1"/>
    <xf numFmtId="0" fontId="13" fillId="0" borderId="0" xfId="0" applyFont="1" applyAlignment="1">
      <alignment horizontal="left"/>
    </xf>
    <xf numFmtId="0" fontId="14" fillId="0" borderId="0" xfId="0" applyFont="1"/>
    <xf numFmtId="0" fontId="15" fillId="3" borderId="1" xfId="0" applyFont="1" applyFill="1" applyBorder="1"/>
    <xf numFmtId="0" fontId="15" fillId="3" borderId="7" xfId="0" applyFont="1" applyFill="1" applyBorder="1"/>
    <xf numFmtId="0" fontId="15" fillId="3" borderId="7" xfId="0" applyFont="1" applyFill="1" applyBorder="1" applyAlignment="1">
      <alignment wrapText="1"/>
    </xf>
    <xf numFmtId="0" fontId="15" fillId="3" borderId="2" xfId="0" applyFont="1" applyFill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/>
    <xf numFmtId="168" fontId="0" fillId="0" borderId="3" xfId="0" applyNumberFormat="1" applyBorder="1"/>
    <xf numFmtId="0" fontId="0" fillId="0" borderId="8" xfId="0" applyBorder="1"/>
    <xf numFmtId="1" fontId="0" fillId="0" borderId="8" xfId="0" applyNumberFormat="1" applyBorder="1"/>
    <xf numFmtId="10" fontId="0" fillId="0" borderId="4" xfId="0" applyNumberFormat="1" applyBorder="1"/>
    <xf numFmtId="168" fontId="0" fillId="0" borderId="3" xfId="0" applyNumberFormat="1" applyBorder="1" applyAlignment="1">
      <alignment horizontal="right"/>
    </xf>
    <xf numFmtId="168" fontId="0" fillId="0" borderId="5" xfId="0" applyNumberFormat="1" applyBorder="1"/>
    <xf numFmtId="0" fontId="0" fillId="0" borderId="9" xfId="0" applyBorder="1"/>
    <xf numFmtId="1" fontId="0" fillId="0" borderId="9" xfId="0" applyNumberFormat="1" applyBorder="1"/>
    <xf numFmtId="10" fontId="0" fillId="0" borderId="6" xfId="0" applyNumberFormat="1" applyBorder="1"/>
    <xf numFmtId="9" fontId="16" fillId="0" borderId="0" xfId="0" applyNumberFormat="1" applyFont="1"/>
    <xf numFmtId="165" fontId="0" fillId="0" borderId="0" xfId="0" applyNumberFormat="1"/>
    <xf numFmtId="9" fontId="0" fillId="0" borderId="0" xfId="0" applyNumberFormat="1"/>
    <xf numFmtId="166" fontId="0" fillId="0" borderId="0" xfId="0" applyNumberFormat="1"/>
    <xf numFmtId="0" fontId="17" fillId="0" borderId="0" xfId="0" applyFont="1" applyAlignment="1">
      <alignment vertical="center"/>
    </xf>
    <xf numFmtId="169" fontId="0" fillId="0" borderId="0" xfId="1" applyNumberFormat="1" applyFont="1"/>
    <xf numFmtId="0" fontId="18" fillId="0" borderId="0" xfId="0" applyFont="1"/>
    <xf numFmtId="0" fontId="19" fillId="0" borderId="0" xfId="0" applyFont="1"/>
    <xf numFmtId="9" fontId="0" fillId="0" borderId="0" xfId="1" applyFont="1"/>
    <xf numFmtId="1" fontId="0" fillId="0" borderId="0" xfId="1" applyNumberFormat="1" applyFont="1"/>
    <xf numFmtId="1" fontId="0" fillId="0" borderId="0" xfId="0" applyNumberFormat="1"/>
    <xf numFmtId="0" fontId="2" fillId="0" borderId="0" xfId="0" applyFont="1"/>
    <xf numFmtId="9" fontId="2" fillId="0" borderId="0" xfId="1" applyFont="1"/>
    <xf numFmtId="166" fontId="2" fillId="0" borderId="0" xfId="0" applyNumberFormat="1" applyFont="1"/>
  </cellXfs>
  <cellStyles count="2">
    <cellStyle name="Normal" xfId="0" builtinId="0"/>
    <cellStyle name="Percent" xfId="1" builtinId="5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4" formatCode="0.00\ %"/>
      <fill>
        <patternFill patternType="none">
          <fgColor indexed="64"/>
          <bgColor auto="1"/>
        </patternFill>
      </fill>
      <border diagonalUp="0" diagonalDown="0">
        <left style="thin">
          <color rgb="FF0254D8"/>
        </left>
        <right/>
        <top/>
        <bottom/>
        <vertical style="thin">
          <color rgb="FF0254D8"/>
        </vertical>
        <horizontal style="thin">
          <color rgb="FF0254D8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4" formatCode="0.00\ %"/>
      <fill>
        <patternFill patternType="none">
          <fgColor indexed="64"/>
          <bgColor auto="1"/>
        </patternFill>
      </fill>
      <border diagonalUp="0" diagonalDown="0" outline="0">
        <left style="thin">
          <color rgb="FF0254D8"/>
        </left>
        <right/>
        <top style="thin">
          <color rgb="FF0254D8"/>
        </top>
        <bottom style="thin">
          <color rgb="FF0254D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border diagonalUp="0" diagonalDown="0">
        <left style="thin">
          <color rgb="FF0254D8"/>
        </left>
        <right style="thin">
          <color rgb="FF0254D8"/>
        </right>
        <top/>
        <bottom/>
        <vertical style="thin">
          <color rgb="FF0254D8"/>
        </vertical>
        <horizontal style="thin">
          <color rgb="FF0254D8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border diagonalUp="0" diagonalDown="0" outline="0">
        <left style="thin">
          <color rgb="FF0254D8"/>
        </left>
        <right style="thin">
          <color rgb="FF0254D8"/>
        </right>
        <top style="thin">
          <color rgb="FF0254D8"/>
        </top>
        <bottom style="thin">
          <color rgb="FF0254D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0254D8"/>
        </left>
        <right style="thin">
          <color rgb="FF0254D8"/>
        </right>
        <top/>
        <bottom/>
        <vertical style="thin">
          <color rgb="FF0254D8"/>
        </vertical>
        <horizontal style="thin">
          <color rgb="FF0254D8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0254D8"/>
        </left>
        <right style="thin">
          <color rgb="FF0254D8"/>
        </right>
        <top style="thin">
          <color rgb="FF0254D8"/>
        </top>
        <bottom style="thin">
          <color rgb="FF0254D8"/>
        </bottom>
        <vertical style="thin">
          <color rgb="FF0254D8"/>
        </vertical>
        <horizontal style="thin">
          <color rgb="FF0254D8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8" formatCode="[$]dd/mm/yyyy;@" x16r2:formatCode16="[$-en-FI,1]dd/mm/yyyy;@"/>
      <fill>
        <patternFill patternType="none">
          <fgColor indexed="64"/>
          <bgColor auto="1"/>
        </patternFill>
      </fill>
      <border diagonalUp="0" diagonalDown="0">
        <left/>
        <right style="thin">
          <color rgb="FF0254D8"/>
        </right>
        <top/>
        <bottom/>
        <vertical style="thin">
          <color rgb="FF0254D8"/>
        </vertical>
        <horizontal style="thin">
          <color rgb="FF0254D8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rgb="FF0254D8"/>
        </right>
        <top style="thin">
          <color rgb="FF0254D8"/>
        </top>
        <bottom style="thin">
          <color rgb="FF0254D8"/>
        </bottom>
        <vertical style="thin">
          <color rgb="FF0254D8"/>
        </vertical>
        <horizontal style="thin">
          <color rgb="FF0254D8"/>
        </horizontal>
      </border>
    </dxf>
    <dxf>
      <border>
        <top style="thin">
          <color rgb="FF0254D8"/>
        </top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0254D8"/>
        </left>
        <right style="thin">
          <color rgb="FF0254D8"/>
        </right>
        <top/>
        <bottom/>
        <vertical style="thin">
          <color rgb="FF0254D8"/>
        </vertical>
        <horizontal style="thin">
          <color rgb="FF0254D8"/>
        </horizontal>
      </border>
    </dxf>
    <dxf>
      <border diagonalUp="0" diagonalDown="0">
        <left style="thin">
          <color rgb="FF0254D8"/>
        </left>
        <right style="thin">
          <color rgb="FF0254D8"/>
        </right>
        <top style="thin">
          <color rgb="FF0254D8"/>
        </top>
        <bottom style="thin">
          <color rgb="FF0254D8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254D8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rgb="FF0254D8"/>
        </patternFill>
      </fill>
      <border diagonalUp="0" diagonalDown="0">
        <left style="thin">
          <color rgb="FF0254D8"/>
        </left>
        <right style="thin">
          <color rgb="FF0254D8"/>
        </right>
        <top/>
        <bottom/>
        <vertical style="thin">
          <color rgb="FF0254D8"/>
        </vertical>
        <horizontal style="thin">
          <color rgb="FF0254D8"/>
        </horizontal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20" formatCode="dd\-mmm\-yy"/>
      <border diagonalUp="0" diagonalDown="0" outline="0">
        <left style="thin">
          <color rgb="FF0254D8"/>
        </left>
        <right/>
        <top style="thin">
          <color rgb="FF0254D8"/>
        </top>
        <bottom style="thin">
          <color rgb="FF0254D8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border diagonalUp="0" diagonalDown="0" outline="0">
        <left/>
        <right style="thin">
          <color rgb="FF0254D8"/>
        </right>
        <top style="thin">
          <color rgb="FF0254D8"/>
        </top>
        <bottom style="thin">
          <color rgb="FF0254D8"/>
        </bottom>
      </border>
    </dxf>
    <dxf>
      <border>
        <top style="thin">
          <color rgb="FF0254D8"/>
        </top>
      </border>
    </dxf>
    <dxf>
      <border diagonalUp="0" diagonalDown="0">
        <left style="thin">
          <color rgb="FF0254D8"/>
        </left>
        <right style="thin">
          <color rgb="FF0254D8"/>
        </right>
        <top style="thin">
          <color rgb="FF0254D8"/>
        </top>
        <bottom style="thin">
          <color rgb="FF0254D8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border>
        <bottom style="thin">
          <color rgb="FF0254D8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254D8"/>
        </patternFill>
      </fill>
      <border diagonalUp="0" diagonalDown="0">
        <left style="thin">
          <color rgb="FF0254D8"/>
        </left>
        <right style="thin">
          <color rgb="FF0254D8"/>
        </right>
        <top/>
        <bottom/>
        <vertical style="thin">
          <color rgb="FF0254D8"/>
        </vertical>
        <horizontal style="thin">
          <color rgb="FF0254D8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14" formatCode="0.00\ %"/>
      <border diagonalUp="0" diagonalDown="0" outline="0">
        <left style="thin">
          <color rgb="FF0254D8"/>
        </left>
        <right/>
        <top style="thin">
          <color rgb="FF0254D8"/>
        </top>
        <bottom style="thin">
          <color rgb="FF0254D8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border diagonalUp="0" diagonalDown="0" outline="0">
        <left style="thin">
          <color rgb="FF0254D8"/>
        </left>
        <right style="thin">
          <color rgb="FF0254D8"/>
        </right>
        <top style="thin">
          <color rgb="FF0254D8"/>
        </top>
        <bottom style="thin">
          <color rgb="FF0254D8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border diagonalUp="0" diagonalDown="0" outline="0">
        <left/>
        <right style="thin">
          <color rgb="FF0254D8"/>
        </right>
        <top style="thin">
          <color rgb="FF0254D8"/>
        </top>
        <bottom style="thin">
          <color rgb="FF0254D8"/>
        </bottom>
      </border>
    </dxf>
    <dxf>
      <border>
        <top style="thin">
          <color rgb="FF0254D8"/>
        </top>
      </border>
    </dxf>
    <dxf>
      <border diagonalUp="0" diagonalDown="0">
        <left style="thin">
          <color rgb="FF0254D8"/>
        </left>
        <right style="thin">
          <color rgb="FF0254D8"/>
        </right>
        <top style="thin">
          <color rgb="FF0254D8"/>
        </top>
        <bottom style="thin">
          <color rgb="FF0254D8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none"/>
      </font>
    </dxf>
    <dxf>
      <border>
        <bottom style="thin">
          <color rgb="FF0254D8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254D8"/>
        </patternFill>
      </fill>
      <border diagonalUp="0" diagonalDown="0">
        <left style="thin">
          <color rgb="FF0254D8"/>
        </left>
        <right style="thin">
          <color rgb="FF0254D8"/>
        </right>
        <top/>
        <bottom/>
        <vertical style="thin">
          <color rgb="FF0254D8"/>
        </vertical>
        <horizontal style="thin">
          <color rgb="FF0254D8"/>
        </horizontal>
      </border>
    </dxf>
  </dxfs>
  <tableStyles count="0" defaultTableStyle="TableStyleMedium2" defaultPivotStyle="PivotStyleLight16"/>
  <colors>
    <mruColors>
      <color rgb="FF013891"/>
      <color rgb="FF9AC0F6"/>
      <color rgb="FF80AEF2"/>
      <color rgb="FF0254D8"/>
      <color rgb="FF7FE3F7"/>
      <color rgb="FF40D3F3"/>
      <color rgb="FF2AAFCB"/>
      <color rgb="FF3378E3"/>
      <color rgb="FFF7F7F7"/>
      <color rgb="FFB5D3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Languages!$D$4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Languages!$C$5:$C$28</c:f>
              <c:strCache>
                <c:ptCount val="24"/>
                <c:pt idx="0">
                  <c:v>English </c:v>
                </c:pt>
                <c:pt idx="1">
                  <c:v>Portuguese</c:v>
                </c:pt>
                <c:pt idx="2">
                  <c:v>Russian</c:v>
                </c:pt>
                <c:pt idx="3">
                  <c:v>Spanish </c:v>
                </c:pt>
                <c:pt idx="4">
                  <c:v>Arabic</c:v>
                </c:pt>
                <c:pt idx="5">
                  <c:v>French</c:v>
                </c:pt>
                <c:pt idx="6">
                  <c:v>Japanese</c:v>
                </c:pt>
                <c:pt idx="7">
                  <c:v>Hindi</c:v>
                </c:pt>
                <c:pt idx="8">
                  <c:v>Chinese Simplified</c:v>
                </c:pt>
                <c:pt idx="9">
                  <c:v>Farsi</c:v>
                </c:pt>
                <c:pt idx="10">
                  <c:v>German</c:v>
                </c:pt>
                <c:pt idx="11">
                  <c:v>Italian</c:v>
                </c:pt>
                <c:pt idx="12">
                  <c:v>Chinese Traditional</c:v>
                </c:pt>
                <c:pt idx="13">
                  <c:v>Ukrainian</c:v>
                </c:pt>
                <c:pt idx="14">
                  <c:v>Polish</c:v>
                </c:pt>
                <c:pt idx="15">
                  <c:v>Dutch</c:v>
                </c:pt>
                <c:pt idx="16">
                  <c:v>Greek</c:v>
                </c:pt>
                <c:pt idx="17">
                  <c:v>Swedish</c:v>
                </c:pt>
                <c:pt idx="18">
                  <c:v>Tamil</c:v>
                </c:pt>
                <c:pt idx="19">
                  <c:v>Finnish</c:v>
                </c:pt>
                <c:pt idx="20">
                  <c:v>Nepali</c:v>
                </c:pt>
                <c:pt idx="21">
                  <c:v>Croatian</c:v>
                </c:pt>
                <c:pt idx="22">
                  <c:v>Serbian</c:v>
                </c:pt>
                <c:pt idx="23">
                  <c:v>Bosnian</c:v>
                </c:pt>
              </c:strCache>
            </c:strRef>
          </c:cat>
          <c:val>
            <c:numRef>
              <c:f>Languages!$D$5:$D$28</c:f>
              <c:numCache>
                <c:formatCode>0</c:formatCode>
                <c:ptCount val="24"/>
                <c:pt idx="0">
                  <c:v>14271</c:v>
                </c:pt>
                <c:pt idx="1">
                  <c:v>1197</c:v>
                </c:pt>
                <c:pt idx="2">
                  <c:v>1105</c:v>
                </c:pt>
                <c:pt idx="3">
                  <c:v>1021</c:v>
                </c:pt>
                <c:pt idx="4">
                  <c:v>781</c:v>
                </c:pt>
                <c:pt idx="5">
                  <c:v>543</c:v>
                </c:pt>
                <c:pt idx="6">
                  <c:v>372</c:v>
                </c:pt>
                <c:pt idx="7">
                  <c:v>322</c:v>
                </c:pt>
                <c:pt idx="8">
                  <c:v>238</c:v>
                </c:pt>
                <c:pt idx="9">
                  <c:v>184</c:v>
                </c:pt>
                <c:pt idx="10">
                  <c:v>180</c:v>
                </c:pt>
                <c:pt idx="11">
                  <c:v>111</c:v>
                </c:pt>
                <c:pt idx="12">
                  <c:v>74</c:v>
                </c:pt>
                <c:pt idx="13">
                  <c:v>71</c:v>
                </c:pt>
                <c:pt idx="14">
                  <c:v>59</c:v>
                </c:pt>
                <c:pt idx="15">
                  <c:v>19</c:v>
                </c:pt>
                <c:pt idx="16">
                  <c:v>13</c:v>
                </c:pt>
                <c:pt idx="17">
                  <c:v>8</c:v>
                </c:pt>
                <c:pt idx="18">
                  <c:v>7</c:v>
                </c:pt>
                <c:pt idx="19">
                  <c:v>7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A4-44B6-9A82-820B68E73F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020186287"/>
        <c:axId val="2020185327"/>
      </c:barChart>
      <c:catAx>
        <c:axId val="202018628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2020185327"/>
        <c:crosses val="autoZero"/>
        <c:auto val="1"/>
        <c:lblAlgn val="ctr"/>
        <c:lblOffset val="100"/>
        <c:noMultiLvlLbl val="0"/>
      </c:catAx>
      <c:valAx>
        <c:axId val="20201853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2020186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What age are the children in the content you typically view?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AAC-4E0B-AB6A-8B4D17A8AC0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3AAC-4E0B-AB6A-8B4D17A8A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'What age are the children  (12)'!$N$3:$N$6</c:f>
              <c:strCache>
                <c:ptCount val="4"/>
                <c:pt idx="0">
                  <c:v>0-3 years old</c:v>
                </c:pt>
                <c:pt idx="1">
                  <c:v>4-10 years old</c:v>
                </c:pt>
                <c:pt idx="2">
                  <c:v>11-14 years old</c:v>
                </c:pt>
                <c:pt idx="3">
                  <c:v>15-17 years old</c:v>
                </c:pt>
              </c:strCache>
            </c:strRef>
          </c:cat>
          <c:val>
            <c:numRef>
              <c:f>'What age are the children  (12)'!$P$3:$P$6</c:f>
              <c:numCache>
                <c:formatCode>#%</c:formatCode>
                <c:ptCount val="4"/>
                <c:pt idx="0">
                  <c:v>0.1</c:v>
                </c:pt>
                <c:pt idx="1">
                  <c:v>0.28999999999999998</c:v>
                </c:pt>
                <c:pt idx="2">
                  <c:v>0.5</c:v>
                </c:pt>
                <c:pt idx="3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AAC-4E0B-AB6A-8B4D17A8AC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What gender are the children in the content you typically view?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DD0-4DD0-9813-353E3BA1B8D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DD0-4DD0-9813-353E3BA1B8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'What gender are the childr (13)'!$N$3:$N$5</c:f>
              <c:strCache>
                <c:ptCount val="3"/>
                <c:pt idx="0">
                  <c:v>Boys</c:v>
                </c:pt>
                <c:pt idx="1">
                  <c:v>Girls</c:v>
                </c:pt>
                <c:pt idx="2">
                  <c:v>Other</c:v>
                </c:pt>
              </c:strCache>
            </c:strRef>
          </c:cat>
          <c:val>
            <c:numRef>
              <c:f>'What gender are the childr (13)'!$P$3:$P$5</c:f>
              <c:numCache>
                <c:formatCode>#%</c:formatCode>
                <c:ptCount val="3"/>
                <c:pt idx="0">
                  <c:v>0.28000000000000003</c:v>
                </c:pt>
                <c:pt idx="1">
                  <c:v>0.88</c:v>
                </c:pt>
                <c:pt idx="2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DD0-4DD0-9813-353E3BA1B8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What is the usual type of content you search for or view?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CC7-4021-9E30-CCA041BFEBE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CC7-4021-9E30-CCA041BFEB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'What is the usual type of  (14)'!$N$3:$N$8</c:f>
              <c:strCache>
                <c:ptCount val="6"/>
                <c:pt idx="0">
                  <c:v>Clothed or partially clothed children</c:v>
                </c:pt>
                <c:pt idx="1">
                  <c:v>Nude children</c:v>
                </c:pt>
                <c:pt idx="2">
                  <c:v>Sexual activity of a child or between children</c:v>
                </c:pt>
                <c:pt idx="3">
                  <c:v>Sexual activity between adult(s) and child(ren)</c:v>
                </c:pt>
                <c:pt idx="4">
                  <c:v>Violent sexual activity involving children</c:v>
                </c:pt>
                <c:pt idx="5">
                  <c:v>Sexual content with children and animals</c:v>
                </c:pt>
              </c:strCache>
            </c:strRef>
          </c:cat>
          <c:val>
            <c:numRef>
              <c:f>'What is the usual type of  (14)'!$P$3:$P$8</c:f>
              <c:numCache>
                <c:formatCode>#%</c:formatCode>
                <c:ptCount val="6"/>
                <c:pt idx="0">
                  <c:v>0.31</c:v>
                </c:pt>
                <c:pt idx="1">
                  <c:v>0.48</c:v>
                </c:pt>
                <c:pt idx="2">
                  <c:v>0.51</c:v>
                </c:pt>
                <c:pt idx="3">
                  <c:v>0.51</c:v>
                </c:pt>
                <c:pt idx="4">
                  <c:v>0.28999999999999998</c:v>
                </c:pt>
                <c:pt idx="5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CC7-4021-9E30-CCA041BFEB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0D3F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68-4692-93C7-60C79D77ED4D}"/>
              </c:ext>
            </c:extLst>
          </c:dPt>
          <c:dPt>
            <c:idx val="1"/>
            <c:invertIfNegative val="0"/>
            <c:bubble3D val="0"/>
            <c:spPr>
              <a:solidFill>
                <a:srgbClr val="40D3F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668-4692-93C7-60C79D77ED4D}"/>
              </c:ext>
            </c:extLst>
          </c:dPt>
          <c:dPt>
            <c:idx val="2"/>
            <c:invertIfNegative val="0"/>
            <c:bubble3D val="0"/>
            <c:spPr>
              <a:solidFill>
                <a:srgbClr val="40D3F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668-4692-93C7-60C79D77ED4D}"/>
              </c:ext>
            </c:extLst>
          </c:dPt>
          <c:dPt>
            <c:idx val="1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668-4692-93C7-60C79D77ED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'On which platforms do you  (16)'!$N$4:$N$18</c:f>
              <c:strCache>
                <c:ptCount val="15"/>
                <c:pt idx="0">
                  <c:v>Dark web/Tor search engine</c:v>
                </c:pt>
                <c:pt idx="1">
                  <c:v>Dark web forum/chatroom</c:v>
                </c:pt>
                <c:pt idx="2">
                  <c:v>Dark web market</c:v>
                </c:pt>
                <c:pt idx="3">
                  <c:v>Open web search engine</c:v>
                </c:pt>
                <c:pt idx="4">
                  <c:v>Adult pornography site</c:v>
                </c:pt>
                <c:pt idx="5">
                  <c:v>Social media platform</c:v>
                </c:pt>
                <c:pt idx="6">
                  <c:v>Messaging service, E2EE</c:v>
                </c:pt>
                <c:pt idx="7">
                  <c:v>Messaging service, no E2EE</c:v>
                </c:pt>
                <c:pt idx="8">
                  <c:v>Open web market</c:v>
                </c:pt>
                <c:pt idx="9">
                  <c:v>Live-streaming platform</c:v>
                </c:pt>
                <c:pt idx="10">
                  <c:v>Peer-to-peer filesharing </c:v>
                </c:pt>
                <c:pt idx="11">
                  <c:v>Open web forum/chatroom</c:v>
                </c:pt>
                <c:pt idx="12">
                  <c:v>Online game</c:v>
                </c:pt>
                <c:pt idx="13">
                  <c:v>Extended reality game/app</c:v>
                </c:pt>
                <c:pt idx="14">
                  <c:v>Other</c:v>
                </c:pt>
              </c:strCache>
            </c:strRef>
          </c:cat>
          <c:val>
            <c:numRef>
              <c:f>'On which platforms do you  (16)'!$P$4:$P$18</c:f>
              <c:numCache>
                <c:formatCode>#%</c:formatCode>
                <c:ptCount val="15"/>
                <c:pt idx="0">
                  <c:v>0.51</c:v>
                </c:pt>
                <c:pt idx="1">
                  <c:v>0.16</c:v>
                </c:pt>
                <c:pt idx="2">
                  <c:v>0.16</c:v>
                </c:pt>
                <c:pt idx="3">
                  <c:v>0.27</c:v>
                </c:pt>
                <c:pt idx="4">
                  <c:v>0.22</c:v>
                </c:pt>
                <c:pt idx="5">
                  <c:v>0.16</c:v>
                </c:pt>
                <c:pt idx="6">
                  <c:v>0.12</c:v>
                </c:pt>
                <c:pt idx="7">
                  <c:v>0.1</c:v>
                </c:pt>
                <c:pt idx="8">
                  <c:v>0.1</c:v>
                </c:pt>
                <c:pt idx="9">
                  <c:v>0.09</c:v>
                </c:pt>
                <c:pt idx="10">
                  <c:v>0.09</c:v>
                </c:pt>
                <c:pt idx="11">
                  <c:v>0.09</c:v>
                </c:pt>
                <c:pt idx="12">
                  <c:v>0.08</c:v>
                </c:pt>
                <c:pt idx="13">
                  <c:v>0.08</c:v>
                </c:pt>
                <c:pt idx="14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668-4692-93C7-60C79D77ED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367666"/>
        <c:axId val="66782428"/>
      </c:barChart>
      <c:catAx>
        <c:axId val="1836766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66782428"/>
        <c:crosses val="autoZero"/>
        <c:auto val="0"/>
        <c:lblAlgn val="ctr"/>
        <c:lblOffset val="100"/>
        <c:noMultiLvlLbl val="0"/>
      </c:catAx>
      <c:valAx>
        <c:axId val="6678242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836766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254D8"/>
            </a:solidFill>
            <a:ln>
              <a:noFill/>
            </a:ln>
            <a:effectLst/>
          </c:spPr>
          <c:dPt>
            <c:idx val="0"/>
            <c:bubble3D val="0"/>
            <c:spPr>
              <a:solidFill>
                <a:srgbClr val="2AAFC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DD1-461F-A3B9-BB6C62519B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C-5DD1-461F-A3B9-BB6C62519BB8}"/>
              </c:ext>
            </c:extLst>
          </c:dPt>
          <c:dPt>
            <c:idx val="2"/>
            <c:bubble3D val="0"/>
            <c:spPr>
              <a:solidFill>
                <a:srgbClr val="40D3F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648-46FE-93B6-95A8C350241E}"/>
              </c:ext>
            </c:extLst>
          </c:dPt>
          <c:dPt>
            <c:idx val="3"/>
            <c:bubble3D val="0"/>
            <c:spPr>
              <a:solidFill>
                <a:srgbClr val="9AC0F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648-46FE-93B6-95A8C350241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'Do you file or store sexua (17)'!$N$3:$N$6</c:f>
              <c:strCache>
                <c:ptCount val="4"/>
                <c:pt idx="0">
                  <c:v>On a device</c:v>
                </c:pt>
                <c:pt idx="1">
                  <c:v>On a cloud storage</c:v>
                </c:pt>
                <c:pt idx="2">
                  <c:v>On an external storage device </c:v>
                </c:pt>
                <c:pt idx="3">
                  <c:v>Other</c:v>
                </c:pt>
              </c:strCache>
            </c:strRef>
          </c:cat>
          <c:val>
            <c:numRef>
              <c:f>'Do you file or store sexua (17)'!$P$3:$P$6</c:f>
              <c:numCache>
                <c:formatCode>#%</c:formatCode>
                <c:ptCount val="4"/>
                <c:pt idx="0">
                  <c:v>0.2</c:v>
                </c:pt>
                <c:pt idx="1">
                  <c:v>0.16</c:v>
                </c:pt>
                <c:pt idx="2">
                  <c:v>0.12</c:v>
                </c:pt>
                <c:pt idx="3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DD1-461F-A3B9-BB6C62519B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0216596189365224"/>
          <c:y val="0.22321774541413522"/>
          <c:w val="0.38240193934091576"/>
          <c:h val="0.55356450917172961"/>
        </c:manualLayout>
      </c:layout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Do you use any security measures when searching for, viewing, sharing, or storing sexual images or videos of children, such as VPNs?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DDD-4A9D-BF61-9F7664CB6D9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DDD-4A9D-BF61-9F7664CB6D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 you use any security me (18)'!$N$2:$N$3</c:f>
              <c:strCache>
                <c:ptCount val="2"/>
                <c:pt idx="0">
                  <c:v>Yes, I use:</c:v>
                </c:pt>
                <c:pt idx="1">
                  <c:v>No</c:v>
                </c:pt>
              </c:strCache>
            </c:strRef>
          </c:cat>
          <c:val>
            <c:numRef>
              <c:f>'Do you use any security me (18)'!$P$2:$P$3</c:f>
              <c:numCache>
                <c:formatCode>#%</c:formatCode>
                <c:ptCount val="2"/>
                <c:pt idx="0">
                  <c:v>0.61</c:v>
                </c:pt>
                <c:pt idx="1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DD-4A9D-BF61-9F7664CB6D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7D3-465B-893F-FC5F795AAA7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7D3-465B-893F-FC5F795AAA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'Which platform.app feature (19)'!$N$3:$N$12</c:f>
              <c:strCache>
                <c:ptCount val="10"/>
                <c:pt idx="0">
                  <c:v>Age limits and strict sign-up</c:v>
                </c:pt>
                <c:pt idx="1">
                  <c:v>No end-to-end encryption</c:v>
                </c:pt>
                <c:pt idx="2">
                  <c:v>Lack of anonymity or privacy protections</c:v>
                </c:pt>
                <c:pt idx="3">
                  <c:v>Small amount of available content</c:v>
                </c:pt>
                <c:pt idx="4">
                  <c:v>Slow access speeds</c:v>
                </c:pt>
                <c:pt idx="5">
                  <c:v>High risk of detection or monitoring</c:v>
                </c:pt>
                <c:pt idx="6">
                  <c:v>Difficult-to-use platform </c:v>
                </c:pt>
                <c:pt idx="7">
                  <c:v>Strong content moderation</c:v>
                </c:pt>
                <c:pt idx="8">
                  <c:v>No community or interaction features</c:v>
                </c:pt>
                <c:pt idx="9">
                  <c:v>Other</c:v>
                </c:pt>
              </c:strCache>
            </c:strRef>
          </c:cat>
          <c:val>
            <c:numRef>
              <c:f>'Which platform.app feature (19)'!$P$3:$P$12</c:f>
              <c:numCache>
                <c:formatCode>#%</c:formatCode>
                <c:ptCount val="10"/>
                <c:pt idx="0">
                  <c:v>0.31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0.19</c:v>
                </c:pt>
                <c:pt idx="5">
                  <c:v>0.19</c:v>
                </c:pt>
                <c:pt idx="6">
                  <c:v>0.16</c:v>
                </c:pt>
                <c:pt idx="7">
                  <c:v>0.14000000000000001</c:v>
                </c:pt>
                <c:pt idx="8">
                  <c:v>0.11</c:v>
                </c:pt>
                <c:pt idx="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7D3-465B-893F-FC5F795AAA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What is the one feature that would be the most likely to stop you from searching for sexual images or videos of children?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C076-4211-9FAC-8A94D42EBFB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C076-4211-9FAC-8A94D42EBF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'What is the one feature th (20)'!$N$2:$N$10</c:f>
              <c:strCache>
                <c:ptCount val="9"/>
                <c:pt idx="0">
                  <c:v>Age limits and strict sign-up</c:v>
                </c:pt>
                <c:pt idx="1">
                  <c:v>No end-to-end encryption</c:v>
                </c:pt>
                <c:pt idx="2">
                  <c:v>Lack of anonymity or privacy protections</c:v>
                </c:pt>
                <c:pt idx="3">
                  <c:v>Slow access speeds</c:v>
                </c:pt>
                <c:pt idx="4">
                  <c:v>Small amount of available content</c:v>
                </c:pt>
                <c:pt idx="5">
                  <c:v>Strong content moderation or frequent content removal</c:v>
                </c:pt>
                <c:pt idx="6">
                  <c:v>High risk of detection or monitoring</c:v>
                </c:pt>
                <c:pt idx="7">
                  <c:v>No community or interaction features</c:v>
                </c:pt>
                <c:pt idx="8">
                  <c:v>Difficult-to-use platform</c:v>
                </c:pt>
              </c:strCache>
            </c:strRef>
          </c:cat>
          <c:val>
            <c:numRef>
              <c:f>'What is the one feature th (20)'!$P$2:$P$10</c:f>
              <c:numCache>
                <c:formatCode>#%</c:formatCode>
                <c:ptCount val="9"/>
                <c:pt idx="0">
                  <c:v>0.21</c:v>
                </c:pt>
                <c:pt idx="1">
                  <c:v>0.11</c:v>
                </c:pt>
                <c:pt idx="2">
                  <c:v>0.09</c:v>
                </c:pt>
                <c:pt idx="3">
                  <c:v>0.14000000000000001</c:v>
                </c:pt>
                <c:pt idx="4">
                  <c:v>0.11</c:v>
                </c:pt>
                <c:pt idx="5">
                  <c:v>0.06</c:v>
                </c:pt>
                <c:pt idx="6">
                  <c:v>0.12</c:v>
                </c:pt>
                <c:pt idx="7">
                  <c:v>0.04</c:v>
                </c:pt>
                <c:pt idx="8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076-4211-9FAC-8A94D42EBF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Have you ever been recommended harmful or sexual content that you haven't searched for by an algorithm on an online platform?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00A-4507-B374-D9727C89FB4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00A-4507-B374-D9727C89FB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'Have you ever been recomme (21)'!$N$2:$N$3</c:f>
              <c:strCache>
                <c:ptCount val="2"/>
                <c:pt idx="0">
                  <c:v>Yes, on which platform?</c:v>
                </c:pt>
                <c:pt idx="1">
                  <c:v>No</c:v>
                </c:pt>
              </c:strCache>
            </c:strRef>
          </c:cat>
          <c:val>
            <c:numRef>
              <c:f>'Have you ever been recomme (21)'!$P$2:$P$3</c:f>
              <c:numCache>
                <c:formatCode>#%</c:formatCode>
                <c:ptCount val="2"/>
                <c:pt idx="0">
                  <c:v>0.39</c:v>
                </c:pt>
                <c:pt idx="1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00A-4507-B374-D9727C89FB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Have you ever encountered other illegal or harmful content online, such as animal cruelty, hate/terror, suicide/self-harm? Which?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064-4D02-AD61-B1C9A5A3D0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064-4D02-AD61-B1C9A5A3D0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'Have you ever encountered  (22)'!$N$3:$N$5</c:f>
              <c:strCache>
                <c:ptCount val="3"/>
                <c:pt idx="0">
                  <c:v>Yes, I have encountered:</c:v>
                </c:pt>
                <c:pt idx="1">
                  <c:v>Yes, I have searched for:</c:v>
                </c:pt>
                <c:pt idx="2">
                  <c:v>No, never</c:v>
                </c:pt>
              </c:strCache>
            </c:strRef>
          </c:cat>
          <c:val>
            <c:numRef>
              <c:f>'Have you ever encountered  (22)'!$P$3:$P$5</c:f>
              <c:numCache>
                <c:formatCode>#%</c:formatCode>
                <c:ptCount val="3"/>
                <c:pt idx="0">
                  <c:v>0.33</c:v>
                </c:pt>
                <c:pt idx="1">
                  <c:v>0.19</c:v>
                </c:pt>
                <c:pt idx="2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64-4D02-AD61-B1C9A5A3D0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400-4EB1-A2E8-09F43984D0D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400-4EB1-A2E8-09F43984D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'Please confirm that you hav (1)'!$N$3:$N$3</c:f>
              <c:strCache>
                <c:ptCount val="1"/>
                <c:pt idx="0">
                  <c:v>I have read and understood the information and I voluntarily consent to participate in this study.</c:v>
                </c:pt>
              </c:strCache>
            </c:strRef>
          </c:cat>
          <c:val>
            <c:numRef>
              <c:f>'Please confirm that you hav (1)'!$P$3:$P$3</c:f>
              <c:numCache>
                <c:formatCode>#%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Please confirm that you have read and understood the information and you voluntarily consent to participate in this study.</c:v>
                </c15:tx>
              </c15:filteredSeriesTitle>
            </c:ext>
            <c:ext xmlns:c16="http://schemas.microsoft.com/office/drawing/2014/chart" uri="{C3380CC4-5D6E-409C-BE32-E72D297353CC}">
              <c16:uniqueId val="{00000002-F400-4EB1-A2E8-09F43984D0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351174"/>
        <c:axId val="58524590"/>
      </c:barChart>
      <c:catAx>
        <c:axId val="4035117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58524590"/>
        <c:crosses val="autoZero"/>
        <c:auto val="0"/>
        <c:lblAlgn val="ctr"/>
        <c:lblOffset val="100"/>
        <c:noMultiLvlLbl val="0"/>
      </c:catAx>
      <c:valAx>
        <c:axId val="5852459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35117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Have you ever contacted someone under the age of 18 online for sexual purposes?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5BF-43F2-96D9-7FEF5569653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5BF-43F2-96D9-7FEF556965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'Have you ever contacted so (23)'!$N$3:$N$5</c:f>
              <c:strCache>
                <c:ptCount val="3"/>
                <c:pt idx="0">
                  <c:v>Yes, once</c:v>
                </c:pt>
                <c:pt idx="1">
                  <c:v>Yes, multiple times</c:v>
                </c:pt>
                <c:pt idx="2">
                  <c:v>No, never</c:v>
                </c:pt>
              </c:strCache>
            </c:strRef>
          </c:cat>
          <c:val>
            <c:numRef>
              <c:f>'Have you ever contacted so (23)'!$P$3:$P$5</c:f>
              <c:numCache>
                <c:formatCode>#%</c:formatCode>
                <c:ptCount val="3"/>
                <c:pt idx="0">
                  <c:v>0.17</c:v>
                </c:pt>
                <c:pt idx="1">
                  <c:v>0.12</c:v>
                </c:pt>
                <c:pt idx="2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5BF-43F2-96D9-7FEF556965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What type of platforms have you used to contact someone under the age of 18 for sexual purposes? Please specify which platforms you've used.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308A-4772-8C23-CA44EA93E75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308A-4772-8C23-CA44EA93E7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'What type of platforms hav (25)'!$N$3:$N$12</c:f>
              <c:strCache>
                <c:ptCount val="10"/>
                <c:pt idx="0">
                  <c:v>Social media platform (e.g., Instagram, Facebook, TikTok)</c:v>
                </c:pt>
                <c:pt idx="1">
                  <c:v>Messaging service, not end-to-end encrypted (e.g., Snapchat chats)</c:v>
                </c:pt>
                <c:pt idx="2">
                  <c:v>Messaging service, end-to-end encrypted (e.g., Messenger, WhatsApp, Signal)</c:v>
                </c:pt>
                <c:pt idx="3">
                  <c:v>Online game (e.g., Roblox, Minecraft)</c:v>
                </c:pt>
                <c:pt idx="4">
                  <c:v>Extended reality game/app (e.g., VRChat, Neos VR)</c:v>
                </c:pt>
                <c:pt idx="5">
                  <c:v>Live-streaming platform (e.g., Twitch)</c:v>
                </c:pt>
                <c:pt idx="6">
                  <c:v>Open web forum or chatroom (e.g., Reddit)</c:v>
                </c:pt>
                <c:pt idx="7">
                  <c:v>Dark web forum or chatroom</c:v>
                </c:pt>
                <c:pt idx="8">
                  <c:v>Dating app</c:v>
                </c:pt>
                <c:pt idx="9">
                  <c:v>Other</c:v>
                </c:pt>
              </c:strCache>
            </c:strRef>
          </c:cat>
          <c:val>
            <c:numRef>
              <c:f>'What type of platforms hav (25)'!$P$3:$P$12</c:f>
              <c:numCache>
                <c:formatCode>#%</c:formatCode>
                <c:ptCount val="10"/>
                <c:pt idx="0">
                  <c:v>0.4</c:v>
                </c:pt>
                <c:pt idx="1">
                  <c:v>0.21</c:v>
                </c:pt>
                <c:pt idx="2">
                  <c:v>0.23</c:v>
                </c:pt>
                <c:pt idx="3">
                  <c:v>0.16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0.15</c:v>
                </c:pt>
                <c:pt idx="7">
                  <c:v>0.27</c:v>
                </c:pt>
                <c:pt idx="8">
                  <c:v>0.17</c:v>
                </c:pt>
                <c:pt idx="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08A-4772-8C23-CA44EA93E7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How have you contacted someone under the age of 18 online for sexual purposes?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3982-49E5-B0A1-02465B0CA10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3982-49E5-B0A1-02465B0CA1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'How have you contacted som (26)'!$N$3:$N$10</c:f>
              <c:strCache>
                <c:ptCount val="8"/>
                <c:pt idx="0">
                  <c:v>Sending direct messages or friend requests</c:v>
                </c:pt>
                <c:pt idx="1">
                  <c:v>Commenting on posts or joining group discussions</c:v>
                </c:pt>
                <c:pt idx="2">
                  <c:v>Using a fake or anonymous profile</c:v>
                </c:pt>
                <c:pt idx="3">
                  <c:v>Engaging with children in online games</c:v>
                </c:pt>
                <c:pt idx="4">
                  <c:v>Engaging with children in chatrooms</c:v>
                </c:pt>
                <c:pt idx="5">
                  <c:v>Using social media to contact children</c:v>
                </c:pt>
                <c:pt idx="6">
                  <c:v>Contacting an adult with the aim of getting access to someone under 18</c:v>
                </c:pt>
                <c:pt idx="7">
                  <c:v>Other (please specify)</c:v>
                </c:pt>
              </c:strCache>
            </c:strRef>
          </c:cat>
          <c:val>
            <c:numRef>
              <c:f>'How have you contacted som (26)'!$P$3:$P$10</c:f>
              <c:numCache>
                <c:formatCode>#%</c:formatCode>
                <c:ptCount val="8"/>
                <c:pt idx="0">
                  <c:v>0.35</c:v>
                </c:pt>
                <c:pt idx="1">
                  <c:v>0.19</c:v>
                </c:pt>
                <c:pt idx="2">
                  <c:v>0.25</c:v>
                </c:pt>
                <c:pt idx="3">
                  <c:v>0.17</c:v>
                </c:pt>
                <c:pt idx="4">
                  <c:v>0.2</c:v>
                </c:pt>
                <c:pt idx="5">
                  <c:v>0.23</c:v>
                </c:pt>
                <c:pt idx="6">
                  <c:v>0.24</c:v>
                </c:pt>
                <c:pt idx="7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982-49E5-B0A1-02465B0CA1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After contacting someone under the age of 18 online, do you keep talking to them on the same platform?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FD8-40DB-904B-96F5DD2ED4B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FD8-40DB-904B-96F5DD2ED4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'After contacting someone u (27)'!$N$3:$N$4</c:f>
              <c:strCache>
                <c:ptCount val="2"/>
                <c:pt idx="0">
                  <c:v>Yes</c:v>
                </c:pt>
                <c:pt idx="1">
                  <c:v>No, which platforms do you move to?</c:v>
                </c:pt>
              </c:strCache>
            </c:strRef>
          </c:cat>
          <c:val>
            <c:numRef>
              <c:f>'After contacting someone u (27)'!$P$3:$P$4</c:f>
              <c:numCache>
                <c:formatCode>#%</c:formatCode>
                <c:ptCount val="2"/>
                <c:pt idx="0">
                  <c:v>0.79</c:v>
                </c:pt>
                <c:pt idx="1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D8-40DB-904B-96F5DD2ED4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Which platform/app features do you avoid or dislike when contacting someone under the age of 18?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579-46C3-8D42-F912BDB7F8A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579-46C3-8D42-F912BDB7F8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'Which platform.app feature (28)'!$N$3:$N$10</c:f>
              <c:strCache>
                <c:ptCount val="8"/>
                <c:pt idx="0">
                  <c:v>Strict moderation or risk of account bans</c:v>
                </c:pt>
                <c:pt idx="1">
                  <c:v>Content or message monitoring by the platform</c:v>
                </c:pt>
                <c:pt idx="2">
                  <c:v>No end-to-end encryption</c:v>
                </c:pt>
                <c:pt idx="3">
                  <c:v>Difficulty in creating anonymous or fake profiles</c:v>
                </c:pt>
                <c:pt idx="4">
                  <c:v>Few children using the platform</c:v>
                </c:pt>
                <c:pt idx="5">
                  <c:v>Limited connection opportunities</c:v>
                </c:pt>
                <c:pt idx="6">
                  <c:v>Limited private messaging or chat options</c:v>
                </c:pt>
                <c:pt idx="7">
                  <c:v>Other (please specify)</c:v>
                </c:pt>
              </c:strCache>
            </c:strRef>
          </c:cat>
          <c:val>
            <c:numRef>
              <c:f>'Which platform.app feature (28)'!$P$3:$P$10</c:f>
              <c:numCache>
                <c:formatCode>#%</c:formatCode>
                <c:ptCount val="8"/>
                <c:pt idx="0">
                  <c:v>0.32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0.22</c:v>
                </c:pt>
                <c:pt idx="5">
                  <c:v>0.18</c:v>
                </c:pt>
                <c:pt idx="6">
                  <c:v>0.2</c:v>
                </c:pt>
                <c:pt idx="7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579-46C3-8D42-F912BDB7F8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What is the one feature that would be the most likely to stop you from using a platform?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8FC-47CC-A3EE-4BC82681F9E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48FC-47CC-A3EE-4BC82681F9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'What is the one feature th (29)'!$N$3:$N$9</c:f>
              <c:strCache>
                <c:ptCount val="7"/>
                <c:pt idx="0">
                  <c:v>Strict moderation or risk of account bans</c:v>
                </c:pt>
                <c:pt idx="1">
                  <c:v>Content or message monitoring by the platform</c:v>
                </c:pt>
                <c:pt idx="2">
                  <c:v>No end-to-end encryption</c:v>
                </c:pt>
                <c:pt idx="3">
                  <c:v>Difficulty in creating anonymous or fake profiles</c:v>
                </c:pt>
                <c:pt idx="4">
                  <c:v>Few children using the platform</c:v>
                </c:pt>
                <c:pt idx="5">
                  <c:v>Limited connection opportunities</c:v>
                </c:pt>
                <c:pt idx="6">
                  <c:v>Limited private messaging or chat options</c:v>
                </c:pt>
              </c:strCache>
            </c:strRef>
          </c:cat>
          <c:val>
            <c:numRef>
              <c:f>'What is the one feature th (29)'!$P$3:$P$9</c:f>
              <c:numCache>
                <c:formatCode>#%</c:formatCode>
                <c:ptCount val="7"/>
                <c:pt idx="0">
                  <c:v>0.22</c:v>
                </c:pt>
                <c:pt idx="1">
                  <c:v>0.12</c:v>
                </c:pt>
                <c:pt idx="2">
                  <c:v>0.17</c:v>
                </c:pt>
                <c:pt idx="3">
                  <c:v>0.13</c:v>
                </c:pt>
                <c:pt idx="4">
                  <c:v>0.18</c:v>
                </c:pt>
                <c:pt idx="5">
                  <c:v>0.11</c:v>
                </c:pt>
                <c:pt idx="6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8FC-47CC-A3EE-4BC82681F9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Have you ever asked for or encouraged someone under the age of 18 to send sexual images or videos?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FA7-4B8C-8A47-249B3E86A94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FA7-4B8C-8A47-249B3E86A9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'Have you ever asked for or (30)'!$N$3:$N$7</c:f>
              <c:strCache>
                <c:ptCount val="5"/>
                <c:pt idx="0">
                  <c:v>Yes, I asked someone to send images/videos</c:v>
                </c:pt>
                <c:pt idx="1">
                  <c:v>Yes, I offered gifts or money to someone to send images/videos</c:v>
                </c:pt>
                <c:pt idx="2">
                  <c:v>Yes, I sent gifts or money to someone to send images/videos</c:v>
                </c:pt>
                <c:pt idx="3">
                  <c:v>Yes, I forced or blackmailed someone to send images/videos</c:v>
                </c:pt>
                <c:pt idx="4">
                  <c:v>No, neither</c:v>
                </c:pt>
              </c:strCache>
            </c:strRef>
          </c:cat>
          <c:val>
            <c:numRef>
              <c:f>'Have you ever asked for or (30)'!$P$3:$P$7</c:f>
              <c:numCache>
                <c:formatCode>#%</c:formatCode>
                <c:ptCount val="5"/>
                <c:pt idx="0">
                  <c:v>0.56999999999999995</c:v>
                </c:pt>
                <c:pt idx="1">
                  <c:v>0.21</c:v>
                </c:pt>
                <c:pt idx="2">
                  <c:v>0.18</c:v>
                </c:pt>
                <c:pt idx="3">
                  <c:v>0.14000000000000001</c:v>
                </c:pt>
                <c:pt idx="4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FA7-4B8C-8A47-249B3E86A9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Did they send any?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6EB-456B-AC93-DE3EAC16B47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6EB-456B-AC93-DE3EAC16B4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'Did they send any. (31)'!$N$3:$N$4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'Did they send any. (31)'!$P$3:$P$4</c:f>
              <c:numCache>
                <c:formatCode>#%</c:formatCode>
                <c:ptCount val="2"/>
                <c:pt idx="0">
                  <c:v>0.82</c:v>
                </c:pt>
                <c:pt idx="1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EB-456B-AC93-DE3EAC16B4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Have you ever arranged to meet someone under the age of 18, whom you first met online, for sexual purposes?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342-44BF-86EB-AA41D5F865B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342-44BF-86EB-AA41D5F865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'Have you ever arranged to  (32)'!$N$3:$N$5</c:f>
              <c:strCache>
                <c:ptCount val="3"/>
                <c:pt idx="0">
                  <c:v>Yes, we arranged to meet in person</c:v>
                </c:pt>
                <c:pt idx="1">
                  <c:v>Yes, we arranged to meet online</c:v>
                </c:pt>
                <c:pt idx="2">
                  <c:v>No</c:v>
                </c:pt>
              </c:strCache>
            </c:strRef>
          </c:cat>
          <c:val>
            <c:numRef>
              <c:f>'Have you ever arranged to  (32)'!$P$3:$P$5</c:f>
              <c:numCache>
                <c:formatCode>#%</c:formatCode>
                <c:ptCount val="3"/>
                <c:pt idx="0">
                  <c:v>0.56999999999999995</c:v>
                </c:pt>
                <c:pt idx="1">
                  <c:v>0.23</c:v>
                </c:pt>
                <c:pt idx="2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342-44BF-86EB-AA41D5F865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And did you end up meeting?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49D-4EF5-9089-616D0840EF6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49D-4EF5-9089-616D0840EF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'And did you end up meeting (33)'!$N$3:$N$5</c:f>
              <c:strCache>
                <c:ptCount val="3"/>
                <c:pt idx="0">
                  <c:v>Yes, we met in person</c:v>
                </c:pt>
                <c:pt idx="1">
                  <c:v>Yes, we met online</c:v>
                </c:pt>
                <c:pt idx="2">
                  <c:v>No</c:v>
                </c:pt>
              </c:strCache>
            </c:strRef>
          </c:cat>
          <c:val>
            <c:numRef>
              <c:f>'And did you end up meeting (33)'!$P$3:$P$5</c:f>
              <c:numCache>
                <c:formatCode>#%</c:formatCode>
                <c:ptCount val="3"/>
                <c:pt idx="0">
                  <c:v>0.7</c:v>
                </c:pt>
                <c:pt idx="1">
                  <c:v>0.33</c:v>
                </c:pt>
                <c:pt idx="2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49D-4EF5-9089-616D0840EF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AC4-4289-A2FD-A895F47A988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AC4-4289-A2FD-A895F47A988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AC4-4289-A2FD-A895F47A988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AC4-4289-A2FD-A895F47A988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AC4-4289-A2FD-A895F47A988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AC4-4289-A2FD-A895F47A98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'What is your age. (2)'!$N$4:$N$9</c:f>
              <c:strCache>
                <c:ptCount val="6"/>
                <c:pt idx="0">
                  <c:v>18-24 years old</c:v>
                </c:pt>
                <c:pt idx="1">
                  <c:v>25-34 years old</c:v>
                </c:pt>
                <c:pt idx="2">
                  <c:v>35-44 years old</c:v>
                </c:pt>
                <c:pt idx="3">
                  <c:v>45-54 years old</c:v>
                </c:pt>
                <c:pt idx="4">
                  <c:v>55-64 years old</c:v>
                </c:pt>
                <c:pt idx="5">
                  <c:v>Over 65 years old</c:v>
                </c:pt>
              </c:strCache>
            </c:strRef>
          </c:cat>
          <c:val>
            <c:numRef>
              <c:f>'What is your age. (2)'!$P$4:$P$9</c:f>
              <c:numCache>
                <c:formatCode>#%</c:formatCode>
                <c:ptCount val="6"/>
                <c:pt idx="0">
                  <c:v>0.45</c:v>
                </c:pt>
                <c:pt idx="1">
                  <c:v>0.3</c:v>
                </c:pt>
                <c:pt idx="2">
                  <c:v>0.14000000000000001</c:v>
                </c:pt>
                <c:pt idx="3">
                  <c:v>0.05</c:v>
                </c:pt>
                <c:pt idx="4">
                  <c:v>0.03</c:v>
                </c:pt>
                <c:pt idx="5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AC4-4289-A2FD-A895F47A98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1445497"/>
        <c:axId val="57701565"/>
      </c:barChart>
      <c:catAx>
        <c:axId val="6144549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57701565"/>
        <c:crosses val="autoZero"/>
        <c:auto val="0"/>
        <c:lblAlgn val="ctr"/>
        <c:lblOffset val="100"/>
        <c:noMultiLvlLbl val="0"/>
      </c:catAx>
      <c:valAx>
        <c:axId val="5770156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61445497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Do you ever view or create AI-generated sexual images or videos of children?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F3A-46B0-89CA-DECED55A81C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F3A-46B0-89CA-DECED55A81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 you ever view or create (34)'!$N$3:$N$5</c:f>
              <c:strCache>
                <c:ptCount val="3"/>
                <c:pt idx="0">
                  <c:v>Viewed AI-CSAM</c:v>
                </c:pt>
                <c:pt idx="1">
                  <c:v>Created AI-CSAM</c:v>
                </c:pt>
                <c:pt idx="2">
                  <c:v>Neither</c:v>
                </c:pt>
              </c:strCache>
            </c:strRef>
          </c:cat>
          <c:val>
            <c:numRef>
              <c:f>'Do you ever view or create (34)'!$P$3:$P$5</c:f>
              <c:numCache>
                <c:formatCode>#%</c:formatCode>
                <c:ptCount val="3"/>
                <c:pt idx="0">
                  <c:v>0.28999999999999998</c:v>
                </c:pt>
                <c:pt idx="1">
                  <c:v>0.1</c:v>
                </c:pt>
                <c:pt idx="2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F3A-46B0-89CA-DECED55A81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'What type of AI.generated  (36)'!$O$5</c:f>
              <c:strCache>
                <c:ptCount val="1"/>
                <c:pt idx="0">
                  <c:v>I have viewed</c:v>
                </c:pt>
              </c:strCache>
            </c:strRef>
          </c:tx>
          <c:spPr>
            <a:solidFill>
              <a:srgbClr val="01389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'What type of AI.generated  (36)'!$N$6:$N$8</c:f>
              <c:strCache>
                <c:ptCount val="3"/>
                <c:pt idx="0">
                  <c:v>Existing CSAM altered for specific preferences</c:v>
                </c:pt>
                <c:pt idx="1">
                  <c:v>Pictures of real children altered into sexual content</c:v>
                </c:pt>
                <c:pt idx="2">
                  <c:v>Completely new and synthetic CSAM</c:v>
                </c:pt>
              </c:strCache>
            </c:strRef>
          </c:cat>
          <c:val>
            <c:numRef>
              <c:f>'What type of AI.generated  (36)'!$O$6:$O$8</c:f>
              <c:numCache>
                <c:formatCode>#%</c:formatCode>
                <c:ptCount val="3"/>
                <c:pt idx="0">
                  <c:v>0.51</c:v>
                </c:pt>
                <c:pt idx="1">
                  <c:v>0.52</c:v>
                </c:pt>
                <c:pt idx="2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9-4913-8C48-9096087C120E}"/>
            </c:ext>
          </c:extLst>
        </c:ser>
        <c:ser>
          <c:idx val="1"/>
          <c:order val="1"/>
          <c:tx>
            <c:strRef>
              <c:f>'What type of AI.generated  (36)'!$P$5</c:f>
              <c:strCache>
                <c:ptCount val="1"/>
                <c:pt idx="0">
                  <c:v>I have created</c:v>
                </c:pt>
              </c:strCache>
            </c:strRef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'What type of AI.generated  (36)'!$N$6:$N$8</c:f>
              <c:strCache>
                <c:ptCount val="3"/>
                <c:pt idx="0">
                  <c:v>Existing CSAM altered for specific preferences</c:v>
                </c:pt>
                <c:pt idx="1">
                  <c:v>Pictures of real children altered into sexual content</c:v>
                </c:pt>
                <c:pt idx="2">
                  <c:v>Completely new and synthetic CSAM</c:v>
                </c:pt>
              </c:strCache>
            </c:strRef>
          </c:cat>
          <c:val>
            <c:numRef>
              <c:f>'What type of AI.generated  (36)'!$P$6:$P$8</c:f>
              <c:numCache>
                <c:formatCode>#%</c:formatCode>
                <c:ptCount val="3"/>
                <c:pt idx="0">
                  <c:v>0.12</c:v>
                </c:pt>
                <c:pt idx="1">
                  <c:v>0.13</c:v>
                </c:pt>
                <c:pt idx="2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59-4913-8C48-9096087C120E}"/>
            </c:ext>
          </c:extLst>
        </c:ser>
        <c:ser>
          <c:idx val="2"/>
          <c:order val="2"/>
          <c:tx>
            <c:strRef>
              <c:f>'What type of AI.generated  (36)'!$Q$5</c:f>
              <c:strCache>
                <c:ptCount val="1"/>
                <c:pt idx="0">
                  <c:v>I have viewed and created</c:v>
                </c:pt>
              </c:strCache>
            </c:strRef>
          </c:tx>
          <c:spPr>
            <a:solidFill>
              <a:srgbClr val="80AEF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'What type of AI.generated  (36)'!$N$6:$N$8</c:f>
              <c:strCache>
                <c:ptCount val="3"/>
                <c:pt idx="0">
                  <c:v>Existing CSAM altered for specific preferences</c:v>
                </c:pt>
                <c:pt idx="1">
                  <c:v>Pictures of real children altered into sexual content</c:v>
                </c:pt>
                <c:pt idx="2">
                  <c:v>Completely new and synthetic CSAM</c:v>
                </c:pt>
              </c:strCache>
            </c:strRef>
          </c:cat>
          <c:val>
            <c:numRef>
              <c:f>'What type of AI.generated  (36)'!$Q$6:$Q$8</c:f>
              <c:numCache>
                <c:formatCode>#%</c:formatCode>
                <c:ptCount val="3"/>
                <c:pt idx="0">
                  <c:v>0.13</c:v>
                </c:pt>
                <c:pt idx="1">
                  <c:v>0.12</c:v>
                </c:pt>
                <c:pt idx="2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59-4913-8C48-9096087C120E}"/>
            </c:ext>
          </c:extLst>
        </c:ser>
        <c:ser>
          <c:idx val="3"/>
          <c:order val="3"/>
          <c:tx>
            <c:strRef>
              <c:f>'What type of AI.generated  (36)'!$R$5</c:f>
              <c:strCache>
                <c:ptCount val="1"/>
                <c:pt idx="0">
                  <c:v>Neither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'What type of AI.generated  (36)'!$N$6:$N$8</c:f>
              <c:strCache>
                <c:ptCount val="3"/>
                <c:pt idx="0">
                  <c:v>Existing CSAM altered for specific preferences</c:v>
                </c:pt>
                <c:pt idx="1">
                  <c:v>Pictures of real children altered into sexual content</c:v>
                </c:pt>
                <c:pt idx="2">
                  <c:v>Completely new and synthetic CSAM</c:v>
                </c:pt>
              </c:strCache>
            </c:strRef>
          </c:cat>
          <c:val>
            <c:numRef>
              <c:f>'What type of AI.generated  (36)'!$R$6:$R$8</c:f>
              <c:numCache>
                <c:formatCode>#%</c:formatCode>
                <c:ptCount val="3"/>
                <c:pt idx="0">
                  <c:v>0.24</c:v>
                </c:pt>
                <c:pt idx="1">
                  <c:v>0.23</c:v>
                </c:pt>
                <c:pt idx="2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59-4913-8C48-9096087C120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21519232"/>
        <c:axId val="1021516832"/>
      </c:barChart>
      <c:catAx>
        <c:axId val="102151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021516832"/>
        <c:crosses val="autoZero"/>
        <c:auto val="1"/>
        <c:lblAlgn val="ctr"/>
        <c:lblOffset val="100"/>
        <c:noMultiLvlLbl val="0"/>
      </c:catAx>
      <c:valAx>
        <c:axId val="1021516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021519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ierstadt" panose="020B0004020202020204" pitchFamily="34" charset="0"/>
              <a:ea typeface="+mn-ea"/>
              <a:cs typeface="+mn-cs"/>
            </a:defRPr>
          </a:pPr>
          <a:endParaRPr lang="en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Have you ever asked or paid someone to create AI-generated sexual images or videos of children? And have you ever been asked or been paid to create them?</c:v>
          </c:tx>
          <c:spPr>
            <a:solidFill>
              <a:srgbClr val="01389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522-4B14-8E73-071B6230C80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522-4B14-8E73-071B6230C8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'Have you ever asked or pai (37)'!$N$3:$N$7</c:f>
              <c:strCache>
                <c:ptCount val="5"/>
                <c:pt idx="0">
                  <c:v>Yes, I have asked someone to create AI-generated sexual content of children</c:v>
                </c:pt>
                <c:pt idx="1">
                  <c:v>Yes, I have paid for AI-generated sexual content of children</c:v>
                </c:pt>
                <c:pt idx="2">
                  <c:v>Yes, I have been asked to create AI-generated sexual content of children</c:v>
                </c:pt>
                <c:pt idx="3">
                  <c:v>Yes, I have received money for creating AI-generated sexual content of children</c:v>
                </c:pt>
                <c:pt idx="4">
                  <c:v>No, never</c:v>
                </c:pt>
              </c:strCache>
            </c:strRef>
          </c:cat>
          <c:val>
            <c:numRef>
              <c:f>'Have you ever asked or pai (37)'!$P$3:$P$7</c:f>
              <c:numCache>
                <c:formatCode>#%</c:formatCode>
                <c:ptCount val="5"/>
                <c:pt idx="0">
                  <c:v>0.34</c:v>
                </c:pt>
                <c:pt idx="1">
                  <c:v>0.16</c:v>
                </c:pt>
                <c:pt idx="2">
                  <c:v>0.13</c:v>
                </c:pt>
                <c:pt idx="3">
                  <c:v>0.08</c:v>
                </c:pt>
                <c:pt idx="4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522-4B14-8E73-071B6230C8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v>Strongly disagree</c:v>
          </c:tx>
          <c:spPr>
            <a:solidFill>
              <a:srgbClr val="01389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D3C-42DF-96EE-108B654C2DE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D3C-42DF-96EE-108B654C2DE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24%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D3C-42DF-96EE-108B654C2DE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25%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D3C-42DF-96EE-108B654C2DE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16%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D3C-42DF-96EE-108B654C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 what extent do you agre (38)'!$N$2:$N$4</c:f>
              <c:strCache>
                <c:ptCount val="3"/>
                <c:pt idx="0">
                  <c:v>"AI-generated CSAM is more ethical than real CSAM"</c:v>
                </c:pt>
                <c:pt idx="1">
                  <c:v>"I like to view AI-generated CSAM as much or more than real CSAM"</c:v>
                </c:pt>
                <c:pt idx="2">
                  <c:v>"I can tell when an image or video is generated by AI"</c:v>
                </c:pt>
              </c:strCache>
            </c:strRef>
          </c:cat>
          <c:val>
            <c:numRef>
              <c:f>'To what extent do you agre (38)'!$Q$2:$Q$4</c:f>
              <c:numCache>
                <c:formatCode>#%</c:formatCode>
                <c:ptCount val="3"/>
                <c:pt idx="0">
                  <c:v>0.24</c:v>
                </c:pt>
                <c:pt idx="1">
                  <c:v>0.25</c:v>
                </c:pt>
                <c:pt idx="2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3C-42DF-96EE-108B654C2DE8}"/>
            </c:ext>
          </c:extLst>
        </c:ser>
        <c:ser>
          <c:idx val="1"/>
          <c:order val="1"/>
          <c:tx>
            <c:v>Disagree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16%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D3C-42DF-96EE-108B654C2DE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20%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4D3C-42DF-96EE-108B654C2DE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14%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4D3C-42DF-96EE-108B654C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 what extent do you agre (38)'!$N$2:$N$4</c:f>
              <c:strCache>
                <c:ptCount val="3"/>
                <c:pt idx="0">
                  <c:v>"AI-generated CSAM is more ethical than real CSAM"</c:v>
                </c:pt>
                <c:pt idx="1">
                  <c:v>"I like to view AI-generated CSAM as much or more than real CSAM"</c:v>
                </c:pt>
                <c:pt idx="2">
                  <c:v>"I can tell when an image or video is generated by AI"</c:v>
                </c:pt>
              </c:strCache>
            </c:strRef>
          </c:cat>
          <c:val>
            <c:numRef>
              <c:f>'To what extent do you agre (38)'!$R$2:$R$4</c:f>
              <c:numCache>
                <c:formatCode>#%</c:formatCode>
                <c:ptCount val="3"/>
                <c:pt idx="0">
                  <c:v>0.16</c:v>
                </c:pt>
                <c:pt idx="1">
                  <c:v>0.2</c:v>
                </c:pt>
                <c:pt idx="2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3C-42DF-96EE-108B654C2DE8}"/>
            </c:ext>
          </c:extLst>
        </c:ser>
        <c:ser>
          <c:idx val="2"/>
          <c:order val="2"/>
          <c:tx>
            <c:v>Neutral</c:v>
          </c:tx>
          <c:spPr>
            <a:solidFill>
              <a:srgbClr val="0254D8">
                <a:alpha val="65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32%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D3C-42DF-96EE-108B654C2DE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32%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4D3C-42DF-96EE-108B654C2DE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31%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4D3C-42DF-96EE-108B654C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 what extent do you agre (38)'!$N$2:$N$4</c:f>
              <c:strCache>
                <c:ptCount val="3"/>
                <c:pt idx="0">
                  <c:v>"AI-generated CSAM is more ethical than real CSAM"</c:v>
                </c:pt>
                <c:pt idx="1">
                  <c:v>"I like to view AI-generated CSAM as much or more than real CSAM"</c:v>
                </c:pt>
                <c:pt idx="2">
                  <c:v>"I can tell when an image or video is generated by AI"</c:v>
                </c:pt>
              </c:strCache>
            </c:strRef>
          </c:cat>
          <c:val>
            <c:numRef>
              <c:f>'To what extent do you agre (38)'!$S$2:$S$4</c:f>
              <c:numCache>
                <c:formatCode>#%</c:formatCode>
                <c:ptCount val="3"/>
                <c:pt idx="0">
                  <c:v>0.32</c:v>
                </c:pt>
                <c:pt idx="1">
                  <c:v>0.32</c:v>
                </c:pt>
                <c:pt idx="2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D3C-42DF-96EE-108B654C2DE8}"/>
            </c:ext>
          </c:extLst>
        </c:ser>
        <c:ser>
          <c:idx val="3"/>
          <c:order val="3"/>
          <c:tx>
            <c:v>Agree</c:v>
          </c:tx>
          <c:spPr>
            <a:solidFill>
              <a:srgbClr val="0254D8"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4D3C-42DF-96EE-108B654C2DE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15%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4D3C-42DF-96EE-108B654C2DE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23%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4D3C-42DF-96EE-108B654C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 what extent do you agre (38)'!$N$2:$N$4</c:f>
              <c:strCache>
                <c:ptCount val="3"/>
                <c:pt idx="0">
                  <c:v>"AI-generated CSAM is more ethical than real CSAM"</c:v>
                </c:pt>
                <c:pt idx="1">
                  <c:v>"I like to view AI-generated CSAM as much or more than real CSAM"</c:v>
                </c:pt>
                <c:pt idx="2">
                  <c:v>"I can tell when an image or video is generated by AI"</c:v>
                </c:pt>
              </c:strCache>
            </c:strRef>
          </c:cat>
          <c:val>
            <c:numRef>
              <c:f>'To what extent do you agre (38)'!$T$2:$T$4</c:f>
              <c:numCache>
                <c:formatCode>#%</c:formatCode>
                <c:ptCount val="3"/>
                <c:pt idx="0">
                  <c:v>0.17</c:v>
                </c:pt>
                <c:pt idx="1">
                  <c:v>0.15</c:v>
                </c:pt>
                <c:pt idx="2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D3C-42DF-96EE-108B654C2DE8}"/>
            </c:ext>
          </c:extLst>
        </c:ser>
        <c:ser>
          <c:idx val="4"/>
          <c:order val="4"/>
          <c:tx>
            <c:v>Strongly agree</c:v>
          </c:tx>
          <c:spPr>
            <a:solidFill>
              <a:srgbClr val="0254D8">
                <a:alpha val="3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4D3C-42DF-96EE-108B654C2DE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8%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4D3C-42DF-96EE-108B654C2DE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16%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4D3C-42DF-96EE-108B654C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 what extent do you agre (38)'!$N$2:$N$4</c:f>
              <c:strCache>
                <c:ptCount val="3"/>
                <c:pt idx="0">
                  <c:v>"AI-generated CSAM is more ethical than real CSAM"</c:v>
                </c:pt>
                <c:pt idx="1">
                  <c:v>"I like to view AI-generated CSAM as much or more than real CSAM"</c:v>
                </c:pt>
                <c:pt idx="2">
                  <c:v>"I can tell when an image or video is generated by AI"</c:v>
                </c:pt>
              </c:strCache>
            </c:strRef>
          </c:cat>
          <c:val>
            <c:numRef>
              <c:f>'To what extent do you agre (38)'!$U$2:$U$4</c:f>
              <c:numCache>
                <c:formatCode>#%</c:formatCode>
                <c:ptCount val="3"/>
                <c:pt idx="0">
                  <c:v>0.11</c:v>
                </c:pt>
                <c:pt idx="1">
                  <c:v>0.08</c:v>
                </c:pt>
                <c:pt idx="2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D3C-42DF-96EE-108B654C2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27250"/>
        <c:axId val="9265343"/>
      </c:barChart>
      <c:catAx>
        <c:axId val="802725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en-FI"/>
          </a:p>
        </c:txPr>
        <c:crossAx val="9265343"/>
        <c:crosses val="autoZero"/>
        <c:auto val="0"/>
        <c:lblAlgn val="ctr"/>
        <c:lblOffset val="100"/>
        <c:noMultiLvlLbl val="0"/>
      </c:catAx>
      <c:valAx>
        <c:axId val="926534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8027250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FI"/>
        </a:p>
      </c:txPr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Have you ever used immersive technology, such as extended reality (XR), virtual reality (VR), augmented reality (AR), or mixed reality (MR)?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9D1-4228-96E0-D0C1A10AAD9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49D1-4228-96E0-D0C1A10AAD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'Have you ever used immersi (41)'!$N$3:$N$8</c:f>
              <c:strCache>
                <c:ptCount val="6"/>
                <c:pt idx="0">
                  <c:v>Yes, for non-sexual purposes</c:v>
                </c:pt>
                <c:pt idx="1">
                  <c:v>Yes, to engage with others who view sexual content of children</c:v>
                </c:pt>
                <c:pt idx="2">
                  <c:v>Yes, for creating, viewing, or sharing sexual content of children</c:v>
                </c:pt>
                <c:pt idx="3">
                  <c:v>Yes, for contacting people under the age of 18</c:v>
                </c:pt>
                <c:pt idx="4">
                  <c:v>Yes, for another sexual purpose</c:v>
                </c:pt>
                <c:pt idx="5">
                  <c:v>No, never</c:v>
                </c:pt>
              </c:strCache>
            </c:strRef>
          </c:cat>
          <c:val>
            <c:numRef>
              <c:f>'Have you ever used immersi (41)'!$P$3:$P$8</c:f>
              <c:numCache>
                <c:formatCode>#%</c:formatCode>
                <c:ptCount val="6"/>
                <c:pt idx="0">
                  <c:v>0.25</c:v>
                </c:pt>
                <c:pt idx="1">
                  <c:v>0.12</c:v>
                </c:pt>
                <c:pt idx="2">
                  <c:v>0.09</c:v>
                </c:pt>
                <c:pt idx="3">
                  <c:v>0.11</c:v>
                </c:pt>
                <c:pt idx="4">
                  <c:v>0.06</c:v>
                </c:pt>
                <c:pt idx="5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9D1-4228-96E0-D0C1A10AAD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'Have you noticed any chang (42)'!$N$2</c:f>
              <c:strCache>
                <c:ptCount val="1"/>
                <c:pt idx="0">
                  <c:v>It has gotten easier to access</c:v>
                </c:pt>
              </c:strCache>
            </c:strRef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'Have you noticed any chang (42)'!$P$2</c:f>
              <c:numCache>
                <c:formatCode>#%</c:formatCode>
                <c:ptCount val="1"/>
                <c:pt idx="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F-46AE-82E3-4D73A1915C62}"/>
            </c:ext>
          </c:extLst>
        </c:ser>
        <c:ser>
          <c:idx val="1"/>
          <c:order val="1"/>
          <c:tx>
            <c:strRef>
              <c:f>'Have you noticed any chang (42)'!$N$3</c:f>
              <c:strCache>
                <c:ptCount val="1"/>
                <c:pt idx="0">
                  <c:v>No, I have not noticed a change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'Have you noticed any chang (42)'!$P$3</c:f>
              <c:numCache>
                <c:formatCode>#%</c:formatCode>
                <c:ptCount val="1"/>
                <c:pt idx="0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F-46AE-82E3-4D73A1915C62}"/>
            </c:ext>
          </c:extLst>
        </c:ser>
        <c:ser>
          <c:idx val="2"/>
          <c:order val="2"/>
          <c:tx>
            <c:strRef>
              <c:f>'Have you noticed any chang (42)'!$N$4</c:f>
              <c:strCache>
                <c:ptCount val="1"/>
                <c:pt idx="0">
                  <c:v>It has gotten more difficult to access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'Have you noticed any chang (42)'!$P$4</c:f>
              <c:numCache>
                <c:formatCode>#%</c:formatCode>
                <c:ptCount val="1"/>
                <c:pt idx="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F-46AE-82E3-4D73A1915C6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44670335"/>
        <c:axId val="1144663135"/>
      </c:barChart>
      <c:catAx>
        <c:axId val="1144670335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44663135"/>
        <c:crosses val="autoZero"/>
        <c:auto val="1"/>
        <c:lblAlgn val="ctr"/>
        <c:lblOffset val="100"/>
        <c:noMultiLvlLbl val="0"/>
      </c:catAx>
      <c:valAx>
        <c:axId val="1144663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14467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'Have you ever encountered  (43)'!$N$3</c:f>
              <c:strCache>
                <c:ptCount val="1"/>
                <c:pt idx="0">
                  <c:v>Yes, on what type of site or app?</c:v>
                </c:pt>
              </c:strCache>
            </c:strRef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A72-4450-9EE2-B7CBAA9B1A4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A72-4450-9EE2-B7CBAA9B1A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'Have you ever encountered  (43)'!$P$3</c:f>
              <c:numCache>
                <c:formatCode>#%</c:formatCode>
                <c:ptCount val="1"/>
                <c:pt idx="0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A72-4450-9EE2-B7CBAA9B1A49}"/>
            </c:ext>
          </c:extLst>
        </c:ser>
        <c:ser>
          <c:idx val="1"/>
          <c:order val="1"/>
          <c:tx>
            <c:strRef>
              <c:f>'Have you ever encountered  (43)'!$N$4</c:f>
              <c:strCache>
                <c:ptCount val="1"/>
                <c:pt idx="0">
                  <c:v>No 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21B2-4B31-BA13-0F1CDF9FA4D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'Have you ever encountered  (43)'!$P$4</c:f>
              <c:numCache>
                <c:formatCode>#%</c:formatCode>
                <c:ptCount val="1"/>
                <c:pt idx="0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CF-4364-867A-188DF3F104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100"/>
        <c:axId val="40049881"/>
        <c:axId val="14456199"/>
      </c:barChart>
      <c:catAx>
        <c:axId val="40049881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Have you been sanctioned or banned from a platform? What reason was provided?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E60-4AA3-AA38-17E41424DA6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E60-4AA3-AA38-17E41424DA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'Have you been sanctioned o (45)'!$N$3:$N$4</c:f>
              <c:strCache>
                <c:ptCount val="2"/>
                <c:pt idx="0">
                  <c:v>Yes, because:</c:v>
                </c:pt>
                <c:pt idx="1">
                  <c:v>No</c:v>
                </c:pt>
              </c:strCache>
            </c:strRef>
          </c:cat>
          <c:val>
            <c:numRef>
              <c:f>'Have you been sanctioned o (45)'!$P$3:$P$4</c:f>
              <c:numCache>
                <c:formatCode>#%</c:formatCode>
                <c:ptCount val="2"/>
                <c:pt idx="0">
                  <c:v>0.19</c:v>
                </c:pt>
                <c:pt idx="1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60-4AA3-AA38-17E41424DA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What did you do after being sanctioned or banned?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541-4EE2-9332-959E0EFBA94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541-4EE2-9332-959E0EFBA9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'What did you do after bein (47)'!$N$3:$N$5</c:f>
              <c:strCache>
                <c:ptCount val="3"/>
                <c:pt idx="0">
                  <c:v>I moved to another platform, where?</c:v>
                </c:pt>
                <c:pt idx="1">
                  <c:v>I tried to access the platform again, was it successful?</c:v>
                </c:pt>
                <c:pt idx="2">
                  <c:v>Other</c:v>
                </c:pt>
              </c:strCache>
            </c:strRef>
          </c:cat>
          <c:val>
            <c:numRef>
              <c:f>'What did you do after bein (47)'!$P$3:$P$5</c:f>
              <c:numCache>
                <c:formatCode>#%</c:formatCode>
                <c:ptCount val="3"/>
                <c:pt idx="0">
                  <c:v>0.54</c:v>
                </c:pt>
                <c:pt idx="1">
                  <c:v>0.45</c:v>
                </c:pt>
                <c:pt idx="2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541-4EE2-9332-959E0EFBA9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v>Strongly disagree</c:v>
          </c:tx>
          <c:spPr>
            <a:solidFill>
              <a:srgbClr val="01389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E85-48A8-9D6F-73AF5A44D69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E85-48A8-9D6F-73AF5A44D69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24%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E85-48A8-9D6F-73AF5A44D69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25%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E85-48A8-9D6F-73AF5A44D69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16%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E85-48A8-9D6F-73AF5A44D6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 what extent do you agre (48)'!$N$2:$N$8</c:f>
              <c:strCache>
                <c:ptCount val="7"/>
                <c:pt idx="0">
                  <c:v>I want to stop viewing it</c:v>
                </c:pt>
                <c:pt idx="1">
                  <c:v>There are resources available to help people stop viewing it</c:v>
                </c:pt>
                <c:pt idx="2">
                  <c:v>If I wanted to get help, I would know where to go</c:v>
                </c:pt>
                <c:pt idx="3">
                  <c:v>The help resources available are suitable and effective</c:v>
                </c:pt>
                <c:pt idx="4">
                  <c:v>I would use a technological tool to help me stop viewing it</c:v>
                </c:pt>
                <c:pt idx="5">
                  <c:v>I want to get help to stop</c:v>
                </c:pt>
                <c:pt idx="6">
                  <c:v>I have sought help to stop</c:v>
                </c:pt>
              </c:strCache>
            </c:strRef>
          </c:cat>
          <c:val>
            <c:numRef>
              <c:f>'To what extent do you agre (48)'!$Q$2:$Q$8</c:f>
              <c:numCache>
                <c:formatCode>#%</c:formatCode>
                <c:ptCount val="7"/>
                <c:pt idx="0">
                  <c:v>0.22</c:v>
                </c:pt>
                <c:pt idx="1">
                  <c:v>0.17</c:v>
                </c:pt>
                <c:pt idx="2">
                  <c:v>0.17</c:v>
                </c:pt>
                <c:pt idx="3">
                  <c:v>0.16</c:v>
                </c:pt>
                <c:pt idx="4">
                  <c:v>0.16</c:v>
                </c:pt>
                <c:pt idx="5">
                  <c:v>0.18</c:v>
                </c:pt>
                <c:pt idx="6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85-48A8-9D6F-73AF5A44D69D}"/>
            </c:ext>
          </c:extLst>
        </c:ser>
        <c:ser>
          <c:idx val="1"/>
          <c:order val="1"/>
          <c:tx>
            <c:v>Disagree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16%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DE85-48A8-9D6F-73AF5A44D69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20%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DE85-48A8-9D6F-73AF5A44D69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14%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DE85-48A8-9D6F-73AF5A44D6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 what extent do you agre (48)'!$N$2:$N$8</c:f>
              <c:strCache>
                <c:ptCount val="7"/>
                <c:pt idx="0">
                  <c:v>I want to stop viewing it</c:v>
                </c:pt>
                <c:pt idx="1">
                  <c:v>There are resources available to help people stop viewing it</c:v>
                </c:pt>
                <c:pt idx="2">
                  <c:v>If I wanted to get help, I would know where to go</c:v>
                </c:pt>
                <c:pt idx="3">
                  <c:v>The help resources available are suitable and effective</c:v>
                </c:pt>
                <c:pt idx="4">
                  <c:v>I would use a technological tool to help me stop viewing it</c:v>
                </c:pt>
                <c:pt idx="5">
                  <c:v>I want to get help to stop</c:v>
                </c:pt>
                <c:pt idx="6">
                  <c:v>I have sought help to stop</c:v>
                </c:pt>
              </c:strCache>
            </c:strRef>
          </c:cat>
          <c:val>
            <c:numRef>
              <c:f>'To what extent do you agre (48)'!$R$2:$R$8</c:f>
              <c:numCache>
                <c:formatCode>#%</c:formatCode>
                <c:ptCount val="7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0.15</c:v>
                </c:pt>
                <c:pt idx="5">
                  <c:v>0.18</c:v>
                </c:pt>
                <c:pt idx="6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E85-48A8-9D6F-73AF5A44D69D}"/>
            </c:ext>
          </c:extLst>
        </c:ser>
        <c:ser>
          <c:idx val="2"/>
          <c:order val="2"/>
          <c:tx>
            <c:v>Neutral</c:v>
          </c:tx>
          <c:spPr>
            <a:solidFill>
              <a:srgbClr val="0254D8">
                <a:alpha val="65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32%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DE85-48A8-9D6F-73AF5A44D69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32%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DE85-48A8-9D6F-73AF5A44D69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31%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DE85-48A8-9D6F-73AF5A44D6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 what extent do you agre (48)'!$N$2:$N$8</c:f>
              <c:strCache>
                <c:ptCount val="7"/>
                <c:pt idx="0">
                  <c:v>I want to stop viewing it</c:v>
                </c:pt>
                <c:pt idx="1">
                  <c:v>There are resources available to help people stop viewing it</c:v>
                </c:pt>
                <c:pt idx="2">
                  <c:v>If I wanted to get help, I would know where to go</c:v>
                </c:pt>
                <c:pt idx="3">
                  <c:v>The help resources available are suitable and effective</c:v>
                </c:pt>
                <c:pt idx="4">
                  <c:v>I would use a technological tool to help me stop viewing it</c:v>
                </c:pt>
                <c:pt idx="5">
                  <c:v>I want to get help to stop</c:v>
                </c:pt>
                <c:pt idx="6">
                  <c:v>I have sought help to stop</c:v>
                </c:pt>
              </c:strCache>
            </c:strRef>
          </c:cat>
          <c:val>
            <c:numRef>
              <c:f>'To what extent do you agre (48)'!$S$2:$S$8</c:f>
              <c:numCache>
                <c:formatCode>#%</c:formatCode>
                <c:ptCount val="7"/>
                <c:pt idx="0">
                  <c:v>0.37</c:v>
                </c:pt>
                <c:pt idx="1">
                  <c:v>0.4</c:v>
                </c:pt>
                <c:pt idx="2">
                  <c:v>0.38</c:v>
                </c:pt>
                <c:pt idx="3">
                  <c:v>0.45</c:v>
                </c:pt>
                <c:pt idx="4">
                  <c:v>0.42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E85-48A8-9D6F-73AF5A44D69D}"/>
            </c:ext>
          </c:extLst>
        </c:ser>
        <c:ser>
          <c:idx val="3"/>
          <c:order val="3"/>
          <c:tx>
            <c:v>Agree</c:v>
          </c:tx>
          <c:spPr>
            <a:solidFill>
              <a:srgbClr val="0254D8"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DE85-48A8-9D6F-73AF5A44D69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15%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DE85-48A8-9D6F-73AF5A44D69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23%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DE85-48A8-9D6F-73AF5A44D6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 what extent do you agre (48)'!$N$2:$N$8</c:f>
              <c:strCache>
                <c:ptCount val="7"/>
                <c:pt idx="0">
                  <c:v>I want to stop viewing it</c:v>
                </c:pt>
                <c:pt idx="1">
                  <c:v>There are resources available to help people stop viewing it</c:v>
                </c:pt>
                <c:pt idx="2">
                  <c:v>If I wanted to get help, I would know where to go</c:v>
                </c:pt>
                <c:pt idx="3">
                  <c:v>The help resources available are suitable and effective</c:v>
                </c:pt>
                <c:pt idx="4">
                  <c:v>I would use a technological tool to help me stop viewing it</c:v>
                </c:pt>
                <c:pt idx="5">
                  <c:v>I want to get help to stop</c:v>
                </c:pt>
                <c:pt idx="6">
                  <c:v>I have sought help to stop</c:v>
                </c:pt>
              </c:strCache>
            </c:strRef>
          </c:cat>
          <c:val>
            <c:numRef>
              <c:f>'To what extent do you agre (48)'!$T$2:$T$8</c:f>
              <c:numCache>
                <c:formatCode>#%</c:formatCode>
                <c:ptCount val="7"/>
                <c:pt idx="0">
                  <c:v>0.15</c:v>
                </c:pt>
                <c:pt idx="1">
                  <c:v>0.19</c:v>
                </c:pt>
                <c:pt idx="2">
                  <c:v>0.21</c:v>
                </c:pt>
                <c:pt idx="3">
                  <c:v>0.18</c:v>
                </c:pt>
                <c:pt idx="4">
                  <c:v>0.18</c:v>
                </c:pt>
                <c:pt idx="5">
                  <c:v>0.16</c:v>
                </c:pt>
                <c:pt idx="6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E85-48A8-9D6F-73AF5A44D69D}"/>
            </c:ext>
          </c:extLst>
        </c:ser>
        <c:ser>
          <c:idx val="4"/>
          <c:order val="4"/>
          <c:tx>
            <c:v>Strongly agree</c:v>
          </c:tx>
          <c:spPr>
            <a:solidFill>
              <a:srgbClr val="0254D8">
                <a:alpha val="3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DE85-48A8-9D6F-73AF5A44D69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8%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DE85-48A8-9D6F-73AF5A44D69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16%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DE85-48A8-9D6F-73AF5A44D6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 what extent do you agre (48)'!$N$2:$N$8</c:f>
              <c:strCache>
                <c:ptCount val="7"/>
                <c:pt idx="0">
                  <c:v>I want to stop viewing it</c:v>
                </c:pt>
                <c:pt idx="1">
                  <c:v>There are resources available to help people stop viewing it</c:v>
                </c:pt>
                <c:pt idx="2">
                  <c:v>If I wanted to get help, I would know where to go</c:v>
                </c:pt>
                <c:pt idx="3">
                  <c:v>The help resources available are suitable and effective</c:v>
                </c:pt>
                <c:pt idx="4">
                  <c:v>I would use a technological tool to help me stop viewing it</c:v>
                </c:pt>
                <c:pt idx="5">
                  <c:v>I want to get help to stop</c:v>
                </c:pt>
                <c:pt idx="6">
                  <c:v>I have sought help to stop</c:v>
                </c:pt>
              </c:strCache>
            </c:strRef>
          </c:cat>
          <c:val>
            <c:numRef>
              <c:f>'To what extent do you agre (48)'!$U$2:$U$8</c:f>
              <c:numCache>
                <c:formatCode>#%</c:formatCode>
                <c:ptCount val="7"/>
                <c:pt idx="0">
                  <c:v>0.11</c:v>
                </c:pt>
                <c:pt idx="1">
                  <c:v>0.09</c:v>
                </c:pt>
                <c:pt idx="2">
                  <c:v>0.1</c:v>
                </c:pt>
                <c:pt idx="3">
                  <c:v>0.08</c:v>
                </c:pt>
                <c:pt idx="4">
                  <c:v>0.09</c:v>
                </c:pt>
                <c:pt idx="5">
                  <c:v>0.08</c:v>
                </c:pt>
                <c:pt idx="6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E85-48A8-9D6F-73AF5A44D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27250"/>
        <c:axId val="9265343"/>
      </c:barChart>
      <c:catAx>
        <c:axId val="802725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9265343"/>
        <c:crosses val="autoZero"/>
        <c:auto val="0"/>
        <c:lblAlgn val="ctr"/>
        <c:lblOffset val="100"/>
        <c:noMultiLvlLbl val="0"/>
      </c:catAx>
      <c:valAx>
        <c:axId val="9265343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FI"/>
          </a:p>
        </c:txPr>
        <c:crossAx val="8027250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FI"/>
        </a:p>
      </c:txPr>
    </c:legend>
    <c:plotVisOnly val="0"/>
    <c:dispBlanksAs val="gap"/>
    <c:showDLblsOverMax val="0"/>
  </c:chart>
  <c:spPr>
    <a:ln>
      <a:noFill/>
    </a:ln>
  </c:spPr>
  <c:txPr>
    <a:bodyPr/>
    <a:lstStyle/>
    <a:p>
      <a:pPr>
        <a:defRPr/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What is your gender?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254D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52-4B92-99DF-CA1846DB88EF}"/>
              </c:ext>
            </c:extLst>
          </c:dPt>
          <c:dPt>
            <c:idx val="1"/>
            <c:invertIfNegative val="0"/>
            <c:bubble3D val="0"/>
            <c:spPr>
              <a:solidFill>
                <a:srgbClr val="0254D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52-4B92-99DF-CA1846DB88EF}"/>
              </c:ext>
            </c:extLst>
          </c:dPt>
          <c:dPt>
            <c:idx val="2"/>
            <c:invertIfNegative val="0"/>
            <c:bubble3D val="0"/>
            <c:spPr>
              <a:solidFill>
                <a:srgbClr val="0254D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52-4B92-99DF-CA1846DB88EF}"/>
              </c:ext>
            </c:extLst>
          </c:dPt>
          <c:dPt>
            <c:idx val="3"/>
            <c:invertIfNegative val="0"/>
            <c:bubble3D val="0"/>
            <c:spPr>
              <a:solidFill>
                <a:srgbClr val="0254D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52-4B92-99DF-CA1846DB88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'What is your gender. (3)'!$N$2:$N$5</c:f>
              <c:strCache>
                <c:ptCount val="4"/>
                <c:pt idx="0">
                  <c:v>Man</c:v>
                </c:pt>
                <c:pt idx="1">
                  <c:v>Woman</c:v>
                </c:pt>
                <c:pt idx="2">
                  <c:v>Non-binary</c:v>
                </c:pt>
                <c:pt idx="3">
                  <c:v>Other</c:v>
                </c:pt>
              </c:strCache>
            </c:strRef>
          </c:cat>
          <c:val>
            <c:numRef>
              <c:f>'What is your gender. (3)'!$P$2:$P$5</c:f>
              <c:numCache>
                <c:formatCode>#%</c:formatCode>
                <c:ptCount val="4"/>
                <c:pt idx="0">
                  <c:v>0.76</c:v>
                </c:pt>
                <c:pt idx="1">
                  <c:v>0.1</c:v>
                </c:pt>
                <c:pt idx="2">
                  <c:v>7.0000000000000007E-2</c:v>
                </c:pt>
                <c:pt idx="3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52-4B92-99DF-CA1846DB8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473976"/>
        <c:axId val="3076388"/>
      </c:barChart>
      <c:catAx>
        <c:axId val="41473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3076388"/>
        <c:crosses val="autoZero"/>
        <c:auto val="0"/>
        <c:lblAlgn val="ctr"/>
        <c:lblOffset val="100"/>
        <c:noMultiLvlLbl val="0"/>
      </c:catAx>
      <c:valAx>
        <c:axId val="30763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14739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While answering the questions in this survey I was: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F54-4B4E-8F4E-B14BF98AD7E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F54-4B4E-8F4E-B14BF98AD7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'While answering the questi (49)'!$N$2:$N$5</c:f>
              <c:strCache>
                <c:ptCount val="4"/>
                <c:pt idx="0">
                  <c:v>Completely honest</c:v>
                </c:pt>
                <c:pt idx="1">
                  <c:v>Mostly honest</c:v>
                </c:pt>
                <c:pt idx="2">
                  <c:v>Somewhat honest</c:v>
                </c:pt>
                <c:pt idx="3">
                  <c:v>Not honest at all</c:v>
                </c:pt>
              </c:strCache>
            </c:strRef>
          </c:cat>
          <c:val>
            <c:numRef>
              <c:f>'While answering the questi (49)'!$P$2:$P$5</c:f>
              <c:numCache>
                <c:formatCode>#%</c:formatCode>
                <c:ptCount val="4"/>
                <c:pt idx="0">
                  <c:v>0.6</c:v>
                </c:pt>
                <c:pt idx="1">
                  <c:v>0.28000000000000003</c:v>
                </c:pt>
                <c:pt idx="2">
                  <c:v>0.12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F54-4B4E-8F4E-B14BF98AD7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Would you like to answer some more questions?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8B0-442E-9B6B-D493402BB22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8B0-442E-9B6B-D493402BB2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'Would you like to answer s (51)'!$N$3:$N$4</c:f>
              <c:strCache>
                <c:ptCount val="2"/>
                <c:pt idx="0">
                  <c:v>Yes</c:v>
                </c:pt>
                <c:pt idx="1">
                  <c:v>No, end survey</c:v>
                </c:pt>
              </c:strCache>
            </c:strRef>
          </c:cat>
          <c:val>
            <c:numRef>
              <c:f>'Would you like to answer s (51)'!$P$3:$P$4</c:f>
              <c:numCache>
                <c:formatCode>#%</c:formatCode>
                <c:ptCount val="2"/>
                <c:pt idx="0">
                  <c:v>0.35</c:v>
                </c:pt>
                <c:pt idx="1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8B0-442E-9B6B-D493402BB2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What is your current employment status?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E32-4670-9EC4-6C1A06D03AF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E32-4670-9EC4-6C1A06D03A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'What is your current emplo (52)'!$N$2:$N$7</c:f>
              <c:strCache>
                <c:ptCount val="6"/>
                <c:pt idx="0">
                  <c:v>Employed </c:v>
                </c:pt>
                <c:pt idx="1">
                  <c:v>A student</c:v>
                </c:pt>
                <c:pt idx="2">
                  <c:v>Looking for work</c:v>
                </c:pt>
                <c:pt idx="3">
                  <c:v>Unemployed</c:v>
                </c:pt>
                <c:pt idx="4">
                  <c:v>Retired</c:v>
                </c:pt>
                <c:pt idx="5">
                  <c:v>Unable to work</c:v>
                </c:pt>
              </c:strCache>
            </c:strRef>
          </c:cat>
          <c:val>
            <c:numRef>
              <c:f>'What is your current emplo (52)'!$P$2:$P$7</c:f>
              <c:numCache>
                <c:formatCode>#%</c:formatCode>
                <c:ptCount val="6"/>
                <c:pt idx="0">
                  <c:v>0.32</c:v>
                </c:pt>
                <c:pt idx="1">
                  <c:v>0.28000000000000003</c:v>
                </c:pt>
                <c:pt idx="2">
                  <c:v>0.12</c:v>
                </c:pt>
                <c:pt idx="3">
                  <c:v>0.1</c:v>
                </c:pt>
                <c:pt idx="4">
                  <c:v>7.0000000000000007E-2</c:v>
                </c:pt>
                <c:pt idx="5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E32-4670-9EC4-6C1A06D03A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What is the highest level of education you have completed?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45B-4F01-B155-F540689C4F1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45B-4F01-B155-F540689C4F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'What is the highest level  (53)'!$N$2:$N$5</c:f>
              <c:strCache>
                <c:ptCount val="4"/>
                <c:pt idx="0">
                  <c:v>Less than high school</c:v>
                </c:pt>
                <c:pt idx="1">
                  <c:v>High school degree</c:v>
                </c:pt>
                <c:pt idx="2">
                  <c:v>Bachelor degree</c:v>
                </c:pt>
                <c:pt idx="3">
                  <c:v>Graduate degree</c:v>
                </c:pt>
              </c:strCache>
            </c:strRef>
          </c:cat>
          <c:val>
            <c:numRef>
              <c:f>'What is the highest level  (53)'!$P$2:$P$5</c:f>
              <c:numCache>
                <c:formatCode>#%</c:formatCode>
                <c:ptCount val="4"/>
                <c:pt idx="0">
                  <c:v>0.28000000000000003</c:v>
                </c:pt>
                <c:pt idx="1">
                  <c:v>0.35</c:v>
                </c:pt>
                <c:pt idx="2">
                  <c:v>0.22</c:v>
                </c:pt>
                <c:pt idx="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45B-4F01-B155-F540689C4F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40049881"/>
        <c:crosses val="autoZero"/>
        <c:crossBetween val="between"/>
      </c:valAx>
      <c:spPr>
        <a:noFill/>
      </c:spPr>
    </c:plotArea>
    <c:plotVisOnly val="0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>
          <a:solidFill>
            <a:sysClr val="windowText" lastClr="000000"/>
          </a:solidFill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What part of the world do you live in?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D98-436E-9738-C8DAA7C3EBD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D98-436E-9738-C8DAA7C3EB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'What part of the world do  (54)'!$N$2:$N$7</c:f>
              <c:strCache>
                <c:ptCount val="6"/>
                <c:pt idx="0">
                  <c:v>Africa</c:v>
                </c:pt>
                <c:pt idx="1">
                  <c:v>Asia</c:v>
                </c:pt>
                <c:pt idx="2">
                  <c:v>Europe</c:v>
                </c:pt>
                <c:pt idx="3">
                  <c:v>North America</c:v>
                </c:pt>
                <c:pt idx="4">
                  <c:v>Oceania</c:v>
                </c:pt>
                <c:pt idx="5">
                  <c:v>South America</c:v>
                </c:pt>
              </c:strCache>
            </c:strRef>
          </c:cat>
          <c:val>
            <c:numRef>
              <c:f>'What part of the world do  (54)'!$P$2:$P$7</c:f>
              <c:numCache>
                <c:formatCode>#%</c:formatCode>
                <c:ptCount val="6"/>
                <c:pt idx="0">
                  <c:v>0.11</c:v>
                </c:pt>
                <c:pt idx="1">
                  <c:v>0.32</c:v>
                </c:pt>
                <c:pt idx="2">
                  <c:v>0.27</c:v>
                </c:pt>
                <c:pt idx="3">
                  <c:v>0.15</c:v>
                </c:pt>
                <c:pt idx="4">
                  <c:v>0.05</c:v>
                </c:pt>
                <c:pt idx="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D98-436E-9738-C8DAA7C3EB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Which of the following best describes your current relationship status?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F2C-43B2-B5DF-813726825F5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F2C-43B2-B5DF-813726825F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'Which of the following bes (55)'!$N$2:$N$6</c:f>
              <c:strCache>
                <c:ptCount val="5"/>
                <c:pt idx="0">
                  <c:v>Single</c:v>
                </c:pt>
                <c:pt idx="1">
                  <c:v>Relationship</c:v>
                </c:pt>
                <c:pt idx="2">
                  <c:v>Married</c:v>
                </c:pt>
                <c:pt idx="3">
                  <c:v>Widowed</c:v>
                </c:pt>
                <c:pt idx="4">
                  <c:v>Divorced</c:v>
                </c:pt>
              </c:strCache>
            </c:strRef>
          </c:cat>
          <c:val>
            <c:numRef>
              <c:f>'Which of the following bes (55)'!$P$2:$P$6</c:f>
              <c:numCache>
                <c:formatCode>#%</c:formatCode>
                <c:ptCount val="5"/>
                <c:pt idx="0">
                  <c:v>0.65</c:v>
                </c:pt>
                <c:pt idx="1">
                  <c:v>0.15</c:v>
                </c:pt>
                <c:pt idx="2">
                  <c:v>0.11</c:v>
                </c:pt>
                <c:pt idx="3">
                  <c:v>0.05</c:v>
                </c:pt>
                <c:pt idx="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F2C-43B2-B5DF-813726825F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v>Poor</c:v>
          </c:tx>
          <c:spPr>
            <a:solidFill>
              <a:srgbClr val="01389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000-4D5E-A02E-0A20963C957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000-4D5E-A02E-0A20963C95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 general. how would you  (56)'!$N$2:$N$4</c:f>
              <c:strCache>
                <c:ptCount val="3"/>
                <c:pt idx="0">
                  <c:v>Physical health</c:v>
                </c:pt>
                <c:pt idx="1">
                  <c:v>Mental health </c:v>
                </c:pt>
                <c:pt idx="2">
                  <c:v>Social life</c:v>
                </c:pt>
              </c:strCache>
            </c:strRef>
          </c:cat>
          <c:val>
            <c:numRef>
              <c:f>'In general. how would you  (56)'!$Q$2:$Q$4</c:f>
              <c:numCache>
                <c:formatCode>#%</c:formatCode>
                <c:ptCount val="3"/>
                <c:pt idx="0">
                  <c:v>0.15</c:v>
                </c:pt>
                <c:pt idx="1">
                  <c:v>0.15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00-4D5E-A02E-0A20963C957E}"/>
            </c:ext>
          </c:extLst>
        </c:ser>
        <c:ser>
          <c:idx val="1"/>
          <c:order val="1"/>
          <c:tx>
            <c:v>Fair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 general. how would you  (56)'!$N$2:$N$4</c:f>
              <c:strCache>
                <c:ptCount val="3"/>
                <c:pt idx="0">
                  <c:v>Physical health</c:v>
                </c:pt>
                <c:pt idx="1">
                  <c:v>Mental health </c:v>
                </c:pt>
                <c:pt idx="2">
                  <c:v>Social life</c:v>
                </c:pt>
              </c:strCache>
            </c:strRef>
          </c:cat>
          <c:val>
            <c:numRef>
              <c:f>'In general. how would you  (56)'!$R$2:$R$4</c:f>
              <c:numCache>
                <c:formatCode>#%</c:formatCode>
                <c:ptCount val="3"/>
                <c:pt idx="0">
                  <c:v>0.15</c:v>
                </c:pt>
                <c:pt idx="1">
                  <c:v>0.15</c:v>
                </c:pt>
                <c:pt idx="2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000-4D5E-A02E-0A20963C957E}"/>
            </c:ext>
          </c:extLst>
        </c:ser>
        <c:ser>
          <c:idx val="2"/>
          <c:order val="2"/>
          <c:tx>
            <c:v>Good</c:v>
          </c:tx>
          <c:spPr>
            <a:solidFill>
              <a:srgbClr val="0254D8">
                <a:alpha val="65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 general. how would you  (56)'!$N$2:$N$4</c:f>
              <c:strCache>
                <c:ptCount val="3"/>
                <c:pt idx="0">
                  <c:v>Physical health</c:v>
                </c:pt>
                <c:pt idx="1">
                  <c:v>Mental health </c:v>
                </c:pt>
                <c:pt idx="2">
                  <c:v>Social life</c:v>
                </c:pt>
              </c:strCache>
            </c:strRef>
          </c:cat>
          <c:val>
            <c:numRef>
              <c:f>'In general. how would you  (56)'!$S$2:$S$4</c:f>
              <c:numCache>
                <c:formatCode>#%</c:formatCode>
                <c:ptCount val="3"/>
                <c:pt idx="0">
                  <c:v>0.33</c:v>
                </c:pt>
                <c:pt idx="1">
                  <c:v>0.32</c:v>
                </c:pt>
                <c:pt idx="2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000-4D5E-A02E-0A20963C957E}"/>
            </c:ext>
          </c:extLst>
        </c:ser>
        <c:ser>
          <c:idx val="3"/>
          <c:order val="3"/>
          <c:tx>
            <c:v>Very Good</c:v>
          </c:tx>
          <c:spPr>
            <a:solidFill>
              <a:srgbClr val="0254D8"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 general. how would you  (56)'!$N$2:$N$4</c:f>
              <c:strCache>
                <c:ptCount val="3"/>
                <c:pt idx="0">
                  <c:v>Physical health</c:v>
                </c:pt>
                <c:pt idx="1">
                  <c:v>Mental health </c:v>
                </c:pt>
                <c:pt idx="2">
                  <c:v>Social life</c:v>
                </c:pt>
              </c:strCache>
            </c:strRef>
          </c:cat>
          <c:val>
            <c:numRef>
              <c:f>'In general. how would you  (56)'!$T$2:$T$4</c:f>
              <c:numCache>
                <c:formatCode>#%</c:formatCode>
                <c:ptCount val="3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000-4D5E-A02E-0A20963C957E}"/>
            </c:ext>
          </c:extLst>
        </c:ser>
        <c:ser>
          <c:idx val="4"/>
          <c:order val="4"/>
          <c:tx>
            <c:v>Excellent</c:v>
          </c:tx>
          <c:spPr>
            <a:solidFill>
              <a:srgbClr val="0254D8">
                <a:alpha val="3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'In general. how would you  (56)'!$N$2:$N$4</c:f>
              <c:strCache>
                <c:ptCount val="3"/>
                <c:pt idx="0">
                  <c:v>Physical health</c:v>
                </c:pt>
                <c:pt idx="1">
                  <c:v>Mental health </c:v>
                </c:pt>
                <c:pt idx="2">
                  <c:v>Social life</c:v>
                </c:pt>
              </c:strCache>
            </c:strRef>
          </c:cat>
          <c:val>
            <c:numRef>
              <c:f>'In general. how would you  (56)'!$U$2:$U$4</c:f>
              <c:numCache>
                <c:formatCode>#%</c:formatCode>
                <c:ptCount val="3"/>
                <c:pt idx="0">
                  <c:v>0.18</c:v>
                </c:pt>
                <c:pt idx="1">
                  <c:v>0.2</c:v>
                </c:pt>
                <c:pt idx="2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000-4D5E-A02E-0A20963C957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027250"/>
        <c:axId val="9265343"/>
      </c:barChart>
      <c:catAx>
        <c:axId val="802725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9265343"/>
        <c:crosses val="autoZero"/>
        <c:auto val="0"/>
        <c:lblAlgn val="ctr"/>
        <c:lblOffset val="100"/>
        <c:noMultiLvlLbl val="0"/>
      </c:catAx>
      <c:valAx>
        <c:axId val="926534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8027250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FI"/>
        </a:p>
      </c:txPr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Have you ever searched for or viewed sexual images or videos of people under the age of 18?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A1E-44A5-9DE4-16B1C74EFA1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A1E-44A5-9DE4-16B1C74EFA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'Have you ever searched for  (4)'!$N$3:$N$4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'Have you ever searched for  (4)'!$P$3:$P$4</c:f>
              <c:numCache>
                <c:formatCode>#%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1E-44A5-9DE4-16B1C74EFA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v>9 y/o or less</c:v>
          </c:tx>
          <c:spPr>
            <a:solidFill>
              <a:srgbClr val="01389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23A-4115-AD83-4AAA145DBC9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23A-4115-AD83-4AAA145DBC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'At what age did you first s (6)'!$N$2:$N$5</c:f>
              <c:strCache>
                <c:ptCount val="4"/>
                <c:pt idx="0">
                  <c:v>First saw pornography</c:v>
                </c:pt>
                <c:pt idx="1">
                  <c:v>First searched for pornography</c:v>
                </c:pt>
                <c:pt idx="2">
                  <c:v>First saw CSAM</c:v>
                </c:pt>
                <c:pt idx="3">
                  <c:v>First searched for CSAM</c:v>
                </c:pt>
              </c:strCache>
            </c:strRef>
          </c:cat>
          <c:val>
            <c:numRef>
              <c:f>'At what age did you first s (6)'!$Q$2:$Q$5</c:f>
              <c:numCache>
                <c:formatCode>#%</c:formatCode>
                <c:ptCount val="4"/>
                <c:pt idx="0">
                  <c:v>0.17</c:v>
                </c:pt>
                <c:pt idx="1">
                  <c:v>0.14000000000000001</c:v>
                </c:pt>
                <c:pt idx="2">
                  <c:v>0.13</c:v>
                </c:pt>
                <c:pt idx="3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3A-4115-AD83-4AAA145DBC94}"/>
            </c:ext>
          </c:extLst>
        </c:ser>
        <c:ser>
          <c:idx val="1"/>
          <c:order val="1"/>
          <c:tx>
            <c:v>10-13 y/o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'At what age did you first s (6)'!$N$2:$N$5</c:f>
              <c:strCache>
                <c:ptCount val="4"/>
                <c:pt idx="0">
                  <c:v>First saw pornography</c:v>
                </c:pt>
                <c:pt idx="1">
                  <c:v>First searched for pornography</c:v>
                </c:pt>
                <c:pt idx="2">
                  <c:v>First saw CSAM</c:v>
                </c:pt>
                <c:pt idx="3">
                  <c:v>First searched for CSAM</c:v>
                </c:pt>
              </c:strCache>
            </c:strRef>
          </c:cat>
          <c:val>
            <c:numRef>
              <c:f>'At what age did you first s (6)'!$R$2:$R$5</c:f>
              <c:numCache>
                <c:formatCode>#%</c:formatCode>
                <c:ptCount val="4"/>
                <c:pt idx="0">
                  <c:v>0.23</c:v>
                </c:pt>
                <c:pt idx="1">
                  <c:v>0.23</c:v>
                </c:pt>
                <c:pt idx="2">
                  <c:v>0.19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23A-4115-AD83-4AAA145DBC94}"/>
            </c:ext>
          </c:extLst>
        </c:ser>
        <c:ser>
          <c:idx val="2"/>
          <c:order val="2"/>
          <c:tx>
            <c:v>14-17 y/o</c:v>
          </c:tx>
          <c:spPr>
            <a:solidFill>
              <a:srgbClr val="0254D8">
                <a:alpha val="65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'At what age did you first s (6)'!$N$2:$N$5</c:f>
              <c:strCache>
                <c:ptCount val="4"/>
                <c:pt idx="0">
                  <c:v>First saw pornography</c:v>
                </c:pt>
                <c:pt idx="1">
                  <c:v>First searched for pornography</c:v>
                </c:pt>
                <c:pt idx="2">
                  <c:v>First saw CSAM</c:v>
                </c:pt>
                <c:pt idx="3">
                  <c:v>First searched for CSAM</c:v>
                </c:pt>
              </c:strCache>
            </c:strRef>
          </c:cat>
          <c:val>
            <c:numRef>
              <c:f>'At what age did you first s (6)'!$S$2:$S$5</c:f>
              <c:numCache>
                <c:formatCode>#%</c:formatCode>
                <c:ptCount val="4"/>
                <c:pt idx="0">
                  <c:v>0.25</c:v>
                </c:pt>
                <c:pt idx="1">
                  <c:v>0.26</c:v>
                </c:pt>
                <c:pt idx="2">
                  <c:v>0.27</c:v>
                </c:pt>
                <c:pt idx="3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23A-4115-AD83-4AAA145DBC94}"/>
            </c:ext>
          </c:extLst>
        </c:ser>
        <c:ser>
          <c:idx val="3"/>
          <c:order val="3"/>
          <c:tx>
            <c:v>18-24 y/o</c:v>
          </c:tx>
          <c:spPr>
            <a:solidFill>
              <a:srgbClr val="0254D8">
                <a:alpha val="5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'At what age did you first s (6)'!$N$2:$N$5</c:f>
              <c:strCache>
                <c:ptCount val="4"/>
                <c:pt idx="0">
                  <c:v>First saw pornography</c:v>
                </c:pt>
                <c:pt idx="1">
                  <c:v>First searched for pornography</c:v>
                </c:pt>
                <c:pt idx="2">
                  <c:v>First saw CSAM</c:v>
                </c:pt>
                <c:pt idx="3">
                  <c:v>First searched for CSAM</c:v>
                </c:pt>
              </c:strCache>
            </c:strRef>
          </c:cat>
          <c:val>
            <c:numRef>
              <c:f>'At what age did you first s (6)'!$T$2:$T$5</c:f>
              <c:numCache>
                <c:formatCode>#%</c:formatCode>
                <c:ptCount val="4"/>
                <c:pt idx="0">
                  <c:v>0.24</c:v>
                </c:pt>
                <c:pt idx="1">
                  <c:v>0.26</c:v>
                </c:pt>
                <c:pt idx="2">
                  <c:v>0.28000000000000003</c:v>
                </c:pt>
                <c:pt idx="3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23A-4115-AD83-4AAA145DBC94}"/>
            </c:ext>
          </c:extLst>
        </c:ser>
        <c:ser>
          <c:idx val="4"/>
          <c:order val="4"/>
          <c:tx>
            <c:v>25-34 y/o</c:v>
          </c:tx>
          <c:spPr>
            <a:solidFill>
              <a:srgbClr val="0254D8">
                <a:alpha val="3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'At what age did you first s (6)'!$N$2:$N$5</c:f>
              <c:strCache>
                <c:ptCount val="4"/>
                <c:pt idx="0">
                  <c:v>First saw pornography</c:v>
                </c:pt>
                <c:pt idx="1">
                  <c:v>First searched for pornography</c:v>
                </c:pt>
                <c:pt idx="2">
                  <c:v>First saw CSAM</c:v>
                </c:pt>
                <c:pt idx="3">
                  <c:v>First searched for CSAM</c:v>
                </c:pt>
              </c:strCache>
            </c:strRef>
          </c:cat>
          <c:val>
            <c:numRef>
              <c:f>'At what age did you first s (6)'!$U$2:$U$5</c:f>
              <c:numCache>
                <c:formatCode>#%</c:formatCode>
                <c:ptCount val="4"/>
                <c:pt idx="0">
                  <c:v>7.0000000000000007E-2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23A-4115-AD83-4AAA145DBC94}"/>
            </c:ext>
          </c:extLst>
        </c:ser>
        <c:ser>
          <c:idx val="5"/>
          <c:order val="5"/>
          <c:tx>
            <c:v>35+ y/o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'At what age did you first s (6)'!$N$2:$N$5</c:f>
              <c:strCache>
                <c:ptCount val="4"/>
                <c:pt idx="0">
                  <c:v>First saw pornography</c:v>
                </c:pt>
                <c:pt idx="1">
                  <c:v>First searched for pornography</c:v>
                </c:pt>
                <c:pt idx="2">
                  <c:v>First saw CSAM</c:v>
                </c:pt>
                <c:pt idx="3">
                  <c:v>First searched for CSAM</c:v>
                </c:pt>
              </c:strCache>
            </c:strRef>
          </c:cat>
          <c:val>
            <c:numRef>
              <c:f>'At what age did you first s (6)'!$V$2:$V$5</c:f>
              <c:numCache>
                <c:formatCode>#%</c:formatCode>
                <c:ptCount val="4"/>
                <c:pt idx="0">
                  <c:v>0.04</c:v>
                </c:pt>
                <c:pt idx="1">
                  <c:v>0.04</c:v>
                </c:pt>
                <c:pt idx="2">
                  <c:v>0.05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23A-4115-AD83-4AAA145DBC9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027250"/>
        <c:axId val="9265343"/>
      </c:barChart>
      <c:catAx>
        <c:axId val="802725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9265343"/>
        <c:crosses val="autoZero"/>
        <c:auto val="0"/>
        <c:lblAlgn val="ctr"/>
        <c:lblOffset val="100"/>
        <c:noMultiLvlLbl val="0"/>
      </c:catAx>
      <c:valAx>
        <c:axId val="9265343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FI"/>
          </a:p>
        </c:txPr>
        <c:crossAx val="8027250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FI"/>
        </a:p>
      </c:txPr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How and where did you first see sexual images or videos of children?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DCE-4ACE-9050-98717F92120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DCE-4ACE-9050-98717F9212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'How and where did you first (8)'!$N$2:$N$5</c:f>
              <c:strCache>
                <c:ptCount val="4"/>
                <c:pt idx="0">
                  <c:v>I searched for it or sought it out, where?</c:v>
                </c:pt>
                <c:pt idx="1">
                  <c:v>It appeared online without me searching for it, on what platform?</c:v>
                </c:pt>
                <c:pt idx="2">
                  <c:v>Someone showed it to me or sent it to me, where/who? </c:v>
                </c:pt>
                <c:pt idx="3">
                  <c:v>Other</c:v>
                </c:pt>
              </c:strCache>
            </c:strRef>
          </c:cat>
          <c:val>
            <c:numRef>
              <c:f>'How and where did you first (8)'!$P$2:$P$5</c:f>
              <c:numCache>
                <c:formatCode>#%</c:formatCode>
                <c:ptCount val="4"/>
                <c:pt idx="0">
                  <c:v>0.28000000000000003</c:v>
                </c:pt>
                <c:pt idx="1">
                  <c:v>0.24</c:v>
                </c:pt>
                <c:pt idx="2">
                  <c:v>0.22</c:v>
                </c:pt>
                <c:pt idx="3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CE-4ACE-9050-98717F9212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How do you usually engage with sexual images or videos of children?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9CD-4B56-BC8D-D89A8B3B11B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9CD-4B56-BC8D-D89A8B3B11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'How do you usually engage w (9)'!$N$3:$N$7</c:f>
              <c:strCache>
                <c:ptCount val="5"/>
                <c:pt idx="0">
                  <c:v>I mostly search for it</c:v>
                </c:pt>
                <c:pt idx="1">
                  <c:v>I mostly view it</c:v>
                </c:pt>
                <c:pt idx="2">
                  <c:v>I mostly share it</c:v>
                </c:pt>
                <c:pt idx="3">
                  <c:v>I mostly create it</c:v>
                </c:pt>
                <c:pt idx="4">
                  <c:v>Other</c:v>
                </c:pt>
              </c:strCache>
            </c:strRef>
          </c:cat>
          <c:val>
            <c:numRef>
              <c:f>'How do you usually engage w (9)'!$P$3:$P$7</c:f>
              <c:numCache>
                <c:formatCode>#%</c:formatCode>
                <c:ptCount val="5"/>
                <c:pt idx="0">
                  <c:v>0.41</c:v>
                </c:pt>
                <c:pt idx="1">
                  <c:v>0.41</c:v>
                </c:pt>
                <c:pt idx="2">
                  <c:v>0.09</c:v>
                </c:pt>
                <c:pt idx="3">
                  <c:v>0.08</c:v>
                </c:pt>
                <c:pt idx="4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9CD-4B56-BC8D-D89A8B3B11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In a typical week, on how many days do you search for or view sexual images or videos of children?</c:v>
          </c:tx>
          <c:spPr>
            <a:solidFill>
              <a:srgbClr val="0254D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61A-436D-B3B3-BF3FAF4F9C5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61A-436D-B3B3-BF3FAF4F9C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erstadt" panose="020B0004020202020204" pitchFamily="34" charset="0"/>
                    <a:ea typeface="+mn-ea"/>
                    <a:cs typeface="+mn-cs"/>
                  </a:defRPr>
                </a:pPr>
                <a:endParaRPr lang="en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 a typical week. on how  (10)'!$N$2:$N$5</c:f>
              <c:strCache>
                <c:ptCount val="4"/>
                <c:pt idx="0">
                  <c:v>One day or less</c:v>
                </c:pt>
                <c:pt idx="1">
                  <c:v>Some days</c:v>
                </c:pt>
                <c:pt idx="2">
                  <c:v>Most days</c:v>
                </c:pt>
                <c:pt idx="3">
                  <c:v>Every day</c:v>
                </c:pt>
              </c:strCache>
            </c:strRef>
          </c:cat>
          <c:val>
            <c:numRef>
              <c:f>'In a typical week. on how  (10)'!$P$2:$P$5</c:f>
              <c:numCache>
                <c:formatCode>#%</c:formatCode>
                <c:ptCount val="4"/>
                <c:pt idx="0">
                  <c:v>0.48</c:v>
                </c:pt>
                <c:pt idx="1">
                  <c:v>0.3</c:v>
                </c:pt>
                <c:pt idx="2">
                  <c:v>0.09</c:v>
                </c:pt>
                <c:pt idx="3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61A-436D-B3B3-BF3FAF4F9C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0049881"/>
        <c:axId val="14456199"/>
      </c:barChart>
      <c:catAx>
        <c:axId val="4004988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14456199"/>
        <c:crosses val="autoZero"/>
        <c:auto val="0"/>
        <c:lblAlgn val="ctr"/>
        <c:lblOffset val="100"/>
        <c:noMultiLvlLbl val="0"/>
      </c:catAx>
      <c:valAx>
        <c:axId val="144561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erstadt" panose="020B0004020202020204" pitchFamily="34" charset="0"/>
                <a:ea typeface="+mn-ea"/>
                <a:cs typeface="+mn-cs"/>
              </a:defRPr>
            </a:pPr>
            <a:endParaRPr lang="en-FI"/>
          </a:p>
        </c:txPr>
        <c:crossAx val="40049881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Bierstadt" panose="020B0004020202020204" pitchFamily="34" charset="0"/>
        </a:defRPr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161364</xdr:rowOff>
    </xdr:from>
    <xdr:to>
      <xdr:col>14</xdr:col>
      <xdr:colOff>152400</xdr:colOff>
      <xdr:row>28</xdr:row>
      <xdr:rowOff>171673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58FD74-FDC2-48EA-B39D-39CFEF99B9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20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8</xdr:col>
      <xdr:colOff>548640</xdr:colOff>
      <xdr:row>15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288925</xdr:colOff>
      <xdr:row>17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B7A211-1636-3C91-FE2F-DC3F88551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464820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320040</xdr:colOff>
      <xdr:row>17</xdr:row>
      <xdr:rowOff>15240</xdr:rowOff>
    </xdr:to>
    <xdr:graphicFrame macro="">
      <xdr:nvGraphicFramePr>
        <xdr:cNvPr id="27" name="Chart 3">
          <a:extLst>
            <a:ext uri="{FF2B5EF4-FFF2-40B4-BE49-F238E27FC236}">
              <a16:creationId xmlns:a16="http://schemas.microsoft.com/office/drawing/2014/main" id="{35D2E13C-A988-49B5-9F88-C9AF03D74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171449</xdr:rowOff>
    </xdr:from>
    <xdr:to>
      <xdr:col>10</xdr:col>
      <xdr:colOff>0</xdr:colOff>
      <xdr:row>17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D654C1-FEA2-47F2-8A4F-6F7C983368AA}" name="Table1" displayName="Table1" ref="B10:D16" totalsRowShown="0" headerRowDxfId="28" dataDxfId="26" headerRowBorderDxfId="27" tableBorderDxfId="25" totalsRowBorderDxfId="24">
  <autoFilter ref="B10:D16" xr:uid="{34D654C1-FEA2-47F2-8A4F-6F7C983368AA}"/>
  <tableColumns count="3">
    <tableColumn id="1" xr3:uid="{CA2F5741-AFBA-4132-ADFF-6084C482C5D5}" name="Sample" dataDxfId="23"/>
    <tableColumn id="2" xr3:uid="{63047742-CE34-4BE9-ACB2-1C0E167E71A0}" name="N" dataDxfId="22"/>
    <tableColumn id="3" xr3:uid="{3B17FBA1-FC52-41A0-B456-5B4773623BAC}" name="%" dataDxfId="21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F4F546-3D94-449C-AB20-189D3960F7C0}" name="Table2" displayName="Table2" ref="B6:C8" totalsRowShown="0" headerRowDxfId="20" dataDxfId="18" headerRowBorderDxfId="19" tableBorderDxfId="17" totalsRowBorderDxfId="16">
  <autoFilter ref="B6:C8" xr:uid="{E5F4F546-3D94-449C-AB20-189D3960F7C0}"/>
  <tableColumns count="2">
    <tableColumn id="1" xr3:uid="{DAD5FB3D-CEFA-4112-9F59-610F646C21E9}" name="Data collection period" dataDxfId="15"/>
    <tableColumn id="2" xr3:uid="{55E04BA2-ADA5-44F8-8F5D-E035A3D77599}" name="Date" dataDxfId="14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B771E0-62C4-4842-AC52-045C31B2D085}" name="Table19" displayName="Table19" ref="B4:E29" totalsRowCount="1" headerRowDxfId="13" dataDxfId="11" totalsRowDxfId="9" headerRowBorderDxfId="12" tableBorderDxfId="10" totalsRowBorderDxfId="8">
  <autoFilter ref="B4:E28" xr:uid="{56B771E0-62C4-4842-AC52-045C31B2D085}"/>
  <sortState xmlns:xlrd2="http://schemas.microsoft.com/office/spreadsheetml/2017/richdata2" ref="B5:E28">
    <sortCondition descending="1" ref="D8:D32"/>
  </sortState>
  <tableColumns count="4">
    <tableColumn id="1" xr3:uid="{FA856F45-6A15-4234-9A0F-BBDD93854513}" name="Data collection start" dataDxfId="7" totalsRowDxfId="6"/>
    <tableColumn id="3" xr3:uid="{E59F6BD1-0F8F-4187-8980-1EB1C5A27C1C}" name="Language" dataDxfId="5" totalsRowDxfId="4"/>
    <tableColumn id="6" xr3:uid="{674D1211-8860-46A5-AB43-8B4FEAD63885}" name="Responses" totalsRowFunction="custom" dataDxfId="3" totalsRowDxfId="2">
      <totalsRowFormula>SUM(D5:D28)</totalsRowFormula>
    </tableColumn>
    <tableColumn id="7" xr3:uid="{CFAF4C64-C6A0-40C8-82AB-A4B3EFC14FD8}" name="%" dataDxfId="1" totalsRowDxfId="0">
      <calculatedColumnFormula>SUM(D5/$D$29)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21D9-D054-4907-BAE1-35DD3EB22C5A}">
  <dimension ref="A1:P25"/>
  <sheetViews>
    <sheetView workbookViewId="0">
      <selection activeCell="G6" sqref="G6"/>
    </sheetView>
  </sheetViews>
  <sheetFormatPr defaultColWidth="8.77734375" defaultRowHeight="13.2" x14ac:dyDescent="0.25"/>
  <cols>
    <col min="1" max="1" width="3.77734375" style="15" customWidth="1"/>
    <col min="2" max="2" width="30.77734375" style="15" customWidth="1"/>
    <col min="3" max="3" width="13.44140625" style="15" customWidth="1"/>
    <col min="4" max="4" width="10.21875" style="15" customWidth="1"/>
    <col min="5" max="16384" width="8.77734375" style="15"/>
  </cols>
  <sheetData>
    <row r="1" spans="1:16" x14ac:dyDescent="0.25">
      <c r="P1" s="16"/>
    </row>
    <row r="2" spans="1:16" ht="17.399999999999999" x14ac:dyDescent="0.3">
      <c r="B2" s="17" t="s">
        <v>0</v>
      </c>
      <c r="P2" s="16"/>
    </row>
    <row r="3" spans="1:16" ht="13.8" x14ac:dyDescent="0.25">
      <c r="B3" s="66" t="s">
        <v>1</v>
      </c>
      <c r="P3" s="16"/>
    </row>
    <row r="4" spans="1:16" x14ac:dyDescent="0.25">
      <c r="B4" s="18">
        <v>46099</v>
      </c>
      <c r="P4" s="16"/>
    </row>
    <row r="5" spans="1:16" x14ac:dyDescent="0.25">
      <c r="P5" s="16"/>
    </row>
    <row r="6" spans="1:16" s="19" customFormat="1" ht="15.6" x14ac:dyDescent="0.3">
      <c r="B6" s="20" t="s">
        <v>2</v>
      </c>
      <c r="C6" s="21" t="s">
        <v>3</v>
      </c>
    </row>
    <row r="7" spans="1:16" x14ac:dyDescent="0.25">
      <c r="B7" s="22" t="s">
        <v>4</v>
      </c>
      <c r="C7" s="23">
        <v>45812</v>
      </c>
    </row>
    <row r="8" spans="1:16" x14ac:dyDescent="0.25">
      <c r="B8" s="24" t="s">
        <v>5</v>
      </c>
      <c r="C8" s="25">
        <v>46040</v>
      </c>
    </row>
    <row r="10" spans="1:16" ht="15.6" x14ac:dyDescent="0.3">
      <c r="A10" s="19"/>
      <c r="B10" s="20" t="s">
        <v>6</v>
      </c>
      <c r="C10" s="26" t="s">
        <v>7</v>
      </c>
      <c r="D10" s="21" t="s">
        <v>8</v>
      </c>
    </row>
    <row r="11" spans="1:16" x14ac:dyDescent="0.25">
      <c r="B11" s="22" t="s">
        <v>9</v>
      </c>
      <c r="C11" s="27">
        <v>48119</v>
      </c>
      <c r="D11" s="28">
        <f>SUM(C11/C11)</f>
        <v>1</v>
      </c>
      <c r="E11" s="29"/>
      <c r="F11" s="29"/>
    </row>
    <row r="12" spans="1:16" x14ac:dyDescent="0.25">
      <c r="B12" s="22" t="s">
        <v>10</v>
      </c>
      <c r="C12" s="27">
        <v>27527</v>
      </c>
      <c r="D12" s="28">
        <f>SUM(C12/C11)</f>
        <v>0.57206093227207544</v>
      </c>
      <c r="E12" s="29"/>
      <c r="F12" s="29"/>
    </row>
    <row r="13" spans="1:16" x14ac:dyDescent="0.25">
      <c r="B13" s="30" t="s">
        <v>11</v>
      </c>
      <c r="C13" s="31">
        <v>11206</v>
      </c>
      <c r="D13" s="32">
        <f>SUM(C13/C11)</f>
        <v>0.23288098256405992</v>
      </c>
      <c r="E13" s="29"/>
      <c r="F13" s="29"/>
    </row>
    <row r="14" spans="1:16" x14ac:dyDescent="0.25">
      <c r="B14" s="30" t="s">
        <v>12</v>
      </c>
      <c r="C14" s="31">
        <v>15497</v>
      </c>
      <c r="D14" s="32">
        <f>SUM(C14/C11)</f>
        <v>0.32205573681913591</v>
      </c>
      <c r="E14" s="29"/>
      <c r="F14" s="29"/>
    </row>
    <row r="15" spans="1:16" x14ac:dyDescent="0.25">
      <c r="B15" s="30" t="s">
        <v>13</v>
      </c>
      <c r="C15" s="31">
        <v>824</v>
      </c>
      <c r="D15" s="32">
        <f>SUM(C15/C11)</f>
        <v>1.7124212888879654E-2</v>
      </c>
      <c r="E15" s="29"/>
      <c r="F15" s="29"/>
    </row>
    <row r="16" spans="1:16" x14ac:dyDescent="0.25">
      <c r="B16" s="24" t="s">
        <v>14</v>
      </c>
      <c r="C16" s="33">
        <v>20592</v>
      </c>
      <c r="D16" s="34">
        <f>SUM(C16/C11)</f>
        <v>0.4279390677279245</v>
      </c>
      <c r="E16" s="29"/>
      <c r="F16" s="29"/>
    </row>
    <row r="24" spans="1:3" x14ac:dyDescent="0.25">
      <c r="A24" s="35"/>
      <c r="B24" s="35"/>
      <c r="C24" s="35"/>
    </row>
    <row r="25" spans="1:3" x14ac:dyDescent="0.25">
      <c r="A25" s="36"/>
      <c r="B25" s="37"/>
      <c r="C25" s="38"/>
    </row>
  </sheetData>
  <pageMargins left="0.7" right="0.7" top="0.75" bottom="0.75" header="0.3" footer="0.3"/>
  <tableParts count="2">
    <tablePart r:id="rId1"/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CA25C-FC18-4D54-B924-D9D141E7A2DE}">
  <dimension ref="A1:P25"/>
  <sheetViews>
    <sheetView workbookViewId="0">
      <selection activeCell="D24" sqref="D24"/>
    </sheetView>
  </sheetViews>
  <sheetFormatPr defaultRowHeight="13.2" x14ac:dyDescent="0.25"/>
  <sheetData>
    <row r="1" spans="1:16" x14ac:dyDescent="0.25">
      <c r="A1" s="63" t="s">
        <v>103</v>
      </c>
    </row>
    <row r="2" spans="1:16" x14ac:dyDescent="0.25">
      <c r="A2" s="63" t="s">
        <v>104</v>
      </c>
    </row>
    <row r="3" spans="1:16" x14ac:dyDescent="0.25">
      <c r="A3" t="s">
        <v>105</v>
      </c>
      <c r="N3" t="s">
        <v>106</v>
      </c>
      <c r="P3" s="1">
        <v>0.41</v>
      </c>
    </row>
    <row r="4" spans="1:16" x14ac:dyDescent="0.25">
      <c r="N4" t="s">
        <v>107</v>
      </c>
      <c r="P4" s="1">
        <v>0.41</v>
      </c>
    </row>
    <row r="5" spans="1:16" x14ac:dyDescent="0.25">
      <c r="N5" t="s">
        <v>108</v>
      </c>
      <c r="P5" s="1">
        <v>0.09</v>
      </c>
    </row>
    <row r="6" spans="1:16" x14ac:dyDescent="0.25">
      <c r="N6" t="s">
        <v>109</v>
      </c>
      <c r="P6" s="1">
        <v>0.08</v>
      </c>
    </row>
    <row r="7" spans="1:16" x14ac:dyDescent="0.25">
      <c r="N7" t="s">
        <v>65</v>
      </c>
      <c r="P7" s="1">
        <v>0.24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106</v>
      </c>
      <c r="B21" s="5">
        <v>4579</v>
      </c>
      <c r="C21" s="6">
        <v>0.40799999999999997</v>
      </c>
    </row>
    <row r="22" spans="1:3" x14ac:dyDescent="0.25">
      <c r="A22" s="7" t="s">
        <v>107</v>
      </c>
      <c r="B22" s="9">
        <v>4646</v>
      </c>
      <c r="C22" s="10">
        <v>0.41399999999999998</v>
      </c>
    </row>
    <row r="23" spans="1:3" x14ac:dyDescent="0.25">
      <c r="A23" s="3" t="s">
        <v>108</v>
      </c>
      <c r="B23" s="5">
        <v>959</v>
      </c>
      <c r="C23" s="6">
        <v>8.5000000000000006E-2</v>
      </c>
    </row>
    <row r="24" spans="1:3" x14ac:dyDescent="0.25">
      <c r="A24" s="7" t="s">
        <v>109</v>
      </c>
      <c r="B24" s="9">
        <v>929</v>
      </c>
      <c r="C24" s="10">
        <v>8.3000000000000004E-2</v>
      </c>
    </row>
    <row r="25" spans="1:3" x14ac:dyDescent="0.25">
      <c r="A25" s="3" t="s">
        <v>65</v>
      </c>
      <c r="B25" s="5">
        <v>2737</v>
      </c>
      <c r="C25" s="6">
        <v>0.24399999999999999</v>
      </c>
    </row>
  </sheetData>
  <pageMargins left="0.75" right="0.75" top="1" bottom="1" header="0.5" footer="0.5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465F2-223A-4491-A665-D4BCD083A319}">
  <dimension ref="A1:P23"/>
  <sheetViews>
    <sheetView workbookViewId="0">
      <selection activeCell="M15" sqref="M15"/>
    </sheetView>
  </sheetViews>
  <sheetFormatPr defaultRowHeight="13.2" x14ac:dyDescent="0.25"/>
  <sheetData>
    <row r="1" spans="1:16" x14ac:dyDescent="0.25">
      <c r="A1" s="63" t="s">
        <v>110</v>
      </c>
    </row>
    <row r="2" spans="1:16" x14ac:dyDescent="0.25">
      <c r="A2" t="s">
        <v>111</v>
      </c>
      <c r="N2" t="s">
        <v>112</v>
      </c>
      <c r="P2" s="1">
        <v>0.48</v>
      </c>
    </row>
    <row r="3" spans="1:16" x14ac:dyDescent="0.25">
      <c r="N3" t="s">
        <v>113</v>
      </c>
      <c r="P3" s="1">
        <v>0.3</v>
      </c>
    </row>
    <row r="4" spans="1:16" x14ac:dyDescent="0.25">
      <c r="N4" t="s">
        <v>114</v>
      </c>
      <c r="P4" s="1">
        <v>0.09</v>
      </c>
    </row>
    <row r="5" spans="1:16" x14ac:dyDescent="0.25">
      <c r="N5" t="s">
        <v>115</v>
      </c>
      <c r="P5" s="1">
        <v>0.13</v>
      </c>
    </row>
    <row r="19" spans="1:3" x14ac:dyDescent="0.25">
      <c r="A19" s="2" t="s">
        <v>48</v>
      </c>
      <c r="B19" s="2" t="s">
        <v>49</v>
      </c>
      <c r="C19" s="2" t="s">
        <v>50</v>
      </c>
    </row>
    <row r="20" spans="1:3" x14ac:dyDescent="0.25">
      <c r="A20" s="3" t="s">
        <v>112</v>
      </c>
      <c r="B20" s="5">
        <v>5324</v>
      </c>
      <c r="C20" s="6">
        <v>0.48200000000000004</v>
      </c>
    </row>
    <row r="21" spans="1:3" x14ac:dyDescent="0.25">
      <c r="A21" s="7" t="s">
        <v>113</v>
      </c>
      <c r="B21" s="9">
        <v>3283</v>
      </c>
      <c r="C21" s="10">
        <v>0.29699999999999999</v>
      </c>
    </row>
    <row r="22" spans="1:3" x14ac:dyDescent="0.25">
      <c r="A22" s="3" t="s">
        <v>114</v>
      </c>
      <c r="B22" s="5">
        <v>1025</v>
      </c>
      <c r="C22" s="6">
        <v>9.3000000000000013E-2</v>
      </c>
    </row>
    <row r="23" spans="1:3" x14ac:dyDescent="0.25">
      <c r="A23" s="7" t="s">
        <v>115</v>
      </c>
      <c r="B23" s="9">
        <v>1415</v>
      </c>
      <c r="C23" s="10">
        <v>0.128</v>
      </c>
    </row>
  </sheetData>
  <pageMargins left="0.75" right="0.75" top="1" bottom="1" header="0.5" footer="0.5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139AC-4EB7-4B5D-8A69-B16BA0274013}">
  <dimension ref="A1:F4"/>
  <sheetViews>
    <sheetView workbookViewId="0">
      <selection activeCell="H18" sqref="H18"/>
    </sheetView>
  </sheetViews>
  <sheetFormatPr defaultRowHeight="13.2" x14ac:dyDescent="0.25"/>
  <sheetData>
    <row r="1" spans="1:6" x14ac:dyDescent="0.25">
      <c r="A1" s="63" t="s">
        <v>116</v>
      </c>
    </row>
    <row r="2" spans="1:6" x14ac:dyDescent="0.25">
      <c r="A2" t="s">
        <v>117</v>
      </c>
    </row>
    <row r="3" spans="1:6" ht="52.8" x14ac:dyDescent="0.25">
      <c r="A3" s="11" t="s">
        <v>118</v>
      </c>
      <c r="B3" s="11" t="s">
        <v>119</v>
      </c>
      <c r="C3" s="11" t="s">
        <v>82</v>
      </c>
      <c r="D3" s="11" t="s">
        <v>83</v>
      </c>
      <c r="E3" s="11" t="s">
        <v>120</v>
      </c>
      <c r="F3" s="11" t="s">
        <v>121</v>
      </c>
    </row>
    <row r="4" spans="1:6" x14ac:dyDescent="0.25">
      <c r="A4" s="12">
        <v>0</v>
      </c>
      <c r="B4" s="12">
        <v>10</v>
      </c>
      <c r="C4" s="12">
        <v>6.2</v>
      </c>
      <c r="D4" s="12">
        <v>7</v>
      </c>
      <c r="E4" s="12">
        <v>50119</v>
      </c>
      <c r="F4" s="12">
        <v>3.4</v>
      </c>
    </row>
  </sheetData>
  <pageMargins left="0.75" right="0.75" top="1" bottom="1" header="0.5" footer="0.5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59AA0-366C-439C-9C67-802DA038B663}">
  <dimension ref="A1:P24"/>
  <sheetViews>
    <sheetView workbookViewId="0">
      <selection activeCell="L21" sqref="L21"/>
    </sheetView>
  </sheetViews>
  <sheetFormatPr defaultRowHeight="13.2" x14ac:dyDescent="0.25"/>
  <sheetData>
    <row r="1" spans="1:16" x14ac:dyDescent="0.25">
      <c r="A1" s="63" t="s">
        <v>122</v>
      </c>
    </row>
    <row r="2" spans="1:16" x14ac:dyDescent="0.25">
      <c r="A2" s="63" t="s">
        <v>104</v>
      </c>
    </row>
    <row r="3" spans="1:16" x14ac:dyDescent="0.25">
      <c r="A3" t="s">
        <v>123</v>
      </c>
      <c r="N3" t="s">
        <v>124</v>
      </c>
      <c r="P3" s="1">
        <v>0.1</v>
      </c>
    </row>
    <row r="4" spans="1:16" x14ac:dyDescent="0.25">
      <c r="N4" t="s">
        <v>125</v>
      </c>
      <c r="P4" s="1">
        <v>0.28999999999999998</v>
      </c>
    </row>
    <row r="5" spans="1:16" x14ac:dyDescent="0.25">
      <c r="N5" t="s">
        <v>126</v>
      </c>
      <c r="P5" s="1">
        <v>0.5</v>
      </c>
    </row>
    <row r="6" spans="1:16" x14ac:dyDescent="0.25">
      <c r="N6" t="s">
        <v>127</v>
      </c>
      <c r="P6" s="1">
        <v>0.51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124</v>
      </c>
      <c r="B21" s="5">
        <v>1467</v>
      </c>
      <c r="C21" s="6">
        <v>0.10300000000000001</v>
      </c>
    </row>
    <row r="22" spans="1:3" x14ac:dyDescent="0.25">
      <c r="A22" s="7" t="s">
        <v>125</v>
      </c>
      <c r="B22" s="9">
        <v>4162</v>
      </c>
      <c r="C22" s="10">
        <v>0.29100000000000004</v>
      </c>
    </row>
    <row r="23" spans="1:3" x14ac:dyDescent="0.25">
      <c r="A23" s="3" t="s">
        <v>126</v>
      </c>
      <c r="B23" s="5">
        <v>7191</v>
      </c>
      <c r="C23" s="6">
        <v>0.503</v>
      </c>
    </row>
    <row r="24" spans="1:3" x14ac:dyDescent="0.25">
      <c r="A24" s="7" t="s">
        <v>127</v>
      </c>
      <c r="B24" s="9">
        <v>7317</v>
      </c>
      <c r="C24" s="10">
        <v>0.51200000000000001</v>
      </c>
    </row>
  </sheetData>
  <pageMargins left="0.75" right="0.75" top="1" bottom="1" header="0.5" footer="0.5"/>
  <pageSetup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6EC93-3ABF-4353-9DD5-536ADE8D41F8}">
  <dimension ref="A1:P24"/>
  <sheetViews>
    <sheetView workbookViewId="0">
      <selection activeCell="M21" sqref="M21"/>
    </sheetView>
  </sheetViews>
  <sheetFormatPr defaultRowHeight="13.2" x14ac:dyDescent="0.25"/>
  <sheetData>
    <row r="1" spans="1:16" x14ac:dyDescent="0.25">
      <c r="A1" s="63" t="s">
        <v>128</v>
      </c>
    </row>
    <row r="2" spans="1:16" x14ac:dyDescent="0.25">
      <c r="A2" s="63" t="s">
        <v>104</v>
      </c>
    </row>
    <row r="3" spans="1:16" x14ac:dyDescent="0.25">
      <c r="A3" t="s">
        <v>129</v>
      </c>
      <c r="N3" t="s">
        <v>130</v>
      </c>
      <c r="P3" s="1">
        <v>0.28000000000000003</v>
      </c>
    </row>
    <row r="4" spans="1:16" x14ac:dyDescent="0.25">
      <c r="N4" t="s">
        <v>131</v>
      </c>
      <c r="P4" s="1">
        <v>0.88</v>
      </c>
    </row>
    <row r="5" spans="1:16" x14ac:dyDescent="0.25">
      <c r="N5" t="s">
        <v>65</v>
      </c>
      <c r="P5" s="1">
        <v>0.09</v>
      </c>
    </row>
    <row r="20" spans="1:10" x14ac:dyDescent="0.25">
      <c r="A20" s="2" t="s">
        <v>48</v>
      </c>
      <c r="B20" s="2" t="s">
        <v>49</v>
      </c>
      <c r="C20" s="2" t="s">
        <v>50</v>
      </c>
    </row>
    <row r="21" spans="1:10" x14ac:dyDescent="0.25">
      <c r="A21" s="3" t="s">
        <v>130</v>
      </c>
      <c r="B21" s="5">
        <v>4001</v>
      </c>
      <c r="C21" s="6">
        <v>0.27699999999999997</v>
      </c>
      <c r="D21" s="64"/>
      <c r="F21" t="s">
        <v>132</v>
      </c>
      <c r="I21">
        <v>2767</v>
      </c>
      <c r="J21" s="64">
        <f>SUM(I21/14436)</f>
        <v>0.19167359379329454</v>
      </c>
    </row>
    <row r="22" spans="1:10" x14ac:dyDescent="0.25">
      <c r="A22" s="7" t="s">
        <v>131</v>
      </c>
      <c r="B22" s="9">
        <v>12645</v>
      </c>
      <c r="C22" s="10">
        <v>0.87599999999999989</v>
      </c>
    </row>
    <row r="23" spans="1:10" x14ac:dyDescent="0.25">
      <c r="A23" s="3" t="s">
        <v>65</v>
      </c>
      <c r="B23" s="5">
        <v>1289</v>
      </c>
      <c r="C23" s="6">
        <v>8.900000000000001E-2</v>
      </c>
    </row>
    <row r="24" spans="1:10" x14ac:dyDescent="0.25">
      <c r="B24" s="62"/>
    </row>
  </sheetData>
  <pageMargins left="0.75" right="0.75" top="1" bottom="1" header="0.5" footer="0.5"/>
  <pageSetup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A2C3-D8A4-4D08-B0A7-B153E7A727A8}">
  <dimension ref="A1:P26"/>
  <sheetViews>
    <sheetView workbookViewId="0">
      <selection activeCell="G26" sqref="G26"/>
    </sheetView>
  </sheetViews>
  <sheetFormatPr defaultRowHeight="13.2" x14ac:dyDescent="0.25"/>
  <sheetData>
    <row r="1" spans="1:16" x14ac:dyDescent="0.25">
      <c r="A1" s="63" t="s">
        <v>133</v>
      </c>
    </row>
    <row r="2" spans="1:16" x14ac:dyDescent="0.25">
      <c r="A2" s="63" t="s">
        <v>104</v>
      </c>
    </row>
    <row r="3" spans="1:16" x14ac:dyDescent="0.25">
      <c r="A3" t="s">
        <v>134</v>
      </c>
      <c r="N3" t="s">
        <v>135</v>
      </c>
      <c r="P3" s="1">
        <v>0.31</v>
      </c>
    </row>
    <row r="4" spans="1:16" x14ac:dyDescent="0.25">
      <c r="N4" t="s">
        <v>136</v>
      </c>
      <c r="P4" s="1">
        <v>0.48</v>
      </c>
    </row>
    <row r="5" spans="1:16" x14ac:dyDescent="0.25">
      <c r="N5" t="s">
        <v>137</v>
      </c>
      <c r="P5" s="1">
        <v>0.51</v>
      </c>
    </row>
    <row r="6" spans="1:16" x14ac:dyDescent="0.25">
      <c r="N6" t="s">
        <v>138</v>
      </c>
      <c r="P6" s="1">
        <v>0.51</v>
      </c>
    </row>
    <row r="7" spans="1:16" x14ac:dyDescent="0.25">
      <c r="N7" t="s">
        <v>139</v>
      </c>
      <c r="P7" s="1">
        <v>0.28999999999999998</v>
      </c>
    </row>
    <row r="8" spans="1:16" x14ac:dyDescent="0.25">
      <c r="N8" t="s">
        <v>140</v>
      </c>
      <c r="P8" s="1">
        <v>0.24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135</v>
      </c>
      <c r="B21" s="5">
        <v>3983</v>
      </c>
      <c r="C21" s="6">
        <v>0.313</v>
      </c>
    </row>
    <row r="22" spans="1:3" x14ac:dyDescent="0.25">
      <c r="A22" s="7" t="s">
        <v>136</v>
      </c>
      <c r="B22" s="9">
        <v>6173</v>
      </c>
      <c r="C22" s="10">
        <v>0.48499999999999999</v>
      </c>
    </row>
    <row r="23" spans="1:3" x14ac:dyDescent="0.25">
      <c r="A23" s="3" t="s">
        <v>137</v>
      </c>
      <c r="B23" s="5">
        <v>6493</v>
      </c>
      <c r="C23" s="6">
        <v>0.51</v>
      </c>
    </row>
    <row r="24" spans="1:3" x14ac:dyDescent="0.25">
      <c r="A24" s="7" t="s">
        <v>138</v>
      </c>
      <c r="B24" s="9">
        <v>6454</v>
      </c>
      <c r="C24" s="10">
        <v>0.50700000000000001</v>
      </c>
    </row>
    <row r="25" spans="1:3" x14ac:dyDescent="0.25">
      <c r="A25" s="3" t="s">
        <v>139</v>
      </c>
      <c r="B25" s="5">
        <v>3683</v>
      </c>
      <c r="C25" s="6">
        <v>0.28899999999999998</v>
      </c>
    </row>
    <row r="26" spans="1:3" x14ac:dyDescent="0.25">
      <c r="A26" s="7" t="s">
        <v>140</v>
      </c>
      <c r="B26" s="9">
        <v>3078</v>
      </c>
      <c r="C26" s="10">
        <v>0.24199999999999999</v>
      </c>
    </row>
  </sheetData>
  <pageMargins left="0.75" right="0.75" top="1" bottom="1" header="0.5" footer="0.5"/>
  <pageSetup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69F69-F5B6-4E44-A898-0ED25613770B}">
  <dimension ref="A1:F4"/>
  <sheetViews>
    <sheetView workbookViewId="0">
      <selection activeCell="I14" sqref="I14"/>
    </sheetView>
  </sheetViews>
  <sheetFormatPr defaultRowHeight="13.2" x14ac:dyDescent="0.25"/>
  <sheetData>
    <row r="1" spans="1:6" x14ac:dyDescent="0.25">
      <c r="A1" s="63" t="s">
        <v>141</v>
      </c>
    </row>
    <row r="2" spans="1:6" x14ac:dyDescent="0.25">
      <c r="A2" t="s">
        <v>142</v>
      </c>
    </row>
    <row r="3" spans="1:6" ht="52.8" x14ac:dyDescent="0.25">
      <c r="A3" s="11" t="s">
        <v>118</v>
      </c>
      <c r="B3" s="11" t="s">
        <v>119</v>
      </c>
      <c r="C3" s="11" t="s">
        <v>82</v>
      </c>
      <c r="D3" s="11" t="s">
        <v>83</v>
      </c>
      <c r="E3" s="11" t="s">
        <v>120</v>
      </c>
      <c r="F3" s="11" t="s">
        <v>121</v>
      </c>
    </row>
    <row r="4" spans="1:6" x14ac:dyDescent="0.25">
      <c r="A4" s="12">
        <v>0</v>
      </c>
      <c r="B4" s="12">
        <v>10</v>
      </c>
      <c r="C4" s="12">
        <v>5.2</v>
      </c>
      <c r="D4" s="12">
        <v>6</v>
      </c>
      <c r="E4" s="12">
        <v>35209</v>
      </c>
      <c r="F4" s="12">
        <v>4.0999999999999996</v>
      </c>
    </row>
  </sheetData>
  <pageMargins left="0.75" right="0.75" top="1" bottom="1" header="0.5" footer="0.5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CCFB-6E29-4934-9657-00AFA43CB1B7}">
  <dimension ref="A1:T39"/>
  <sheetViews>
    <sheetView workbookViewId="0">
      <selection activeCell="G35" sqref="G35"/>
    </sheetView>
  </sheetViews>
  <sheetFormatPr defaultRowHeight="13.2" x14ac:dyDescent="0.25"/>
  <cols>
    <col min="1" max="1" width="18.77734375" customWidth="1"/>
    <col min="8" max="8" width="19.77734375" bestFit="1" customWidth="1"/>
    <col min="18" max="18" width="35.77734375" customWidth="1"/>
  </cols>
  <sheetData>
    <row r="1" spans="1:20" x14ac:dyDescent="0.25">
      <c r="A1" s="63" t="s">
        <v>143</v>
      </c>
    </row>
    <row r="2" spans="1:20" x14ac:dyDescent="0.25">
      <c r="A2" s="63" t="s">
        <v>104</v>
      </c>
    </row>
    <row r="3" spans="1:20" x14ac:dyDescent="0.25">
      <c r="A3" t="s">
        <v>144</v>
      </c>
      <c r="P3" s="1"/>
      <c r="Q3" s="1"/>
    </row>
    <row r="4" spans="1:20" x14ac:dyDescent="0.25">
      <c r="N4" t="s">
        <v>145</v>
      </c>
      <c r="P4" s="1">
        <v>0.51</v>
      </c>
      <c r="Q4" s="1"/>
      <c r="R4" s="61" t="s">
        <v>146</v>
      </c>
      <c r="S4">
        <v>7212</v>
      </c>
      <c r="T4" s="67">
        <f>SUM(S4/S6)</f>
        <v>0.6090701798834558</v>
      </c>
    </row>
    <row r="5" spans="1:20" x14ac:dyDescent="0.25">
      <c r="N5" t="s">
        <v>147</v>
      </c>
      <c r="P5" s="1">
        <v>0.16</v>
      </c>
      <c r="Q5" s="1"/>
      <c r="R5" s="61" t="s">
        <v>148</v>
      </c>
      <c r="S5">
        <v>7444</v>
      </c>
      <c r="T5" s="67">
        <f>SUM(S5/S6)</f>
        <v>0.62866311966894683</v>
      </c>
    </row>
    <row r="6" spans="1:20" x14ac:dyDescent="0.25">
      <c r="N6" t="s">
        <v>149</v>
      </c>
      <c r="P6" s="1">
        <v>0.16</v>
      </c>
      <c r="Q6" s="1"/>
      <c r="R6" s="71" t="s">
        <v>150</v>
      </c>
      <c r="S6" s="70">
        <v>11841</v>
      </c>
    </row>
    <row r="7" spans="1:20" x14ac:dyDescent="0.25">
      <c r="N7" t="s">
        <v>151</v>
      </c>
      <c r="P7" s="1">
        <v>0.27</v>
      </c>
      <c r="Q7" s="1"/>
    </row>
    <row r="8" spans="1:20" x14ac:dyDescent="0.25">
      <c r="N8" t="s">
        <v>152</v>
      </c>
      <c r="P8" s="1">
        <v>0.22</v>
      </c>
      <c r="Q8" s="1"/>
    </row>
    <row r="9" spans="1:20" x14ac:dyDescent="0.25">
      <c r="N9" t="s">
        <v>153</v>
      </c>
      <c r="P9" s="1">
        <v>0.16</v>
      </c>
      <c r="Q9" s="1"/>
    </row>
    <row r="10" spans="1:20" x14ac:dyDescent="0.25">
      <c r="N10" t="s">
        <v>154</v>
      </c>
      <c r="P10" s="1">
        <v>0.12</v>
      </c>
      <c r="Q10" s="1"/>
    </row>
    <row r="11" spans="1:20" x14ac:dyDescent="0.25">
      <c r="N11" t="s">
        <v>155</v>
      </c>
      <c r="P11" s="1">
        <v>0.1</v>
      </c>
      <c r="Q11" s="1"/>
    </row>
    <row r="12" spans="1:20" x14ac:dyDescent="0.25">
      <c r="N12" t="s">
        <v>156</v>
      </c>
      <c r="P12" s="1">
        <v>0.1</v>
      </c>
      <c r="Q12" s="1"/>
    </row>
    <row r="13" spans="1:20" x14ac:dyDescent="0.25">
      <c r="N13" t="s">
        <v>157</v>
      </c>
      <c r="P13" s="1">
        <v>0.09</v>
      </c>
      <c r="Q13" s="1"/>
    </row>
    <row r="14" spans="1:20" x14ac:dyDescent="0.25">
      <c r="N14" t="s">
        <v>158</v>
      </c>
      <c r="P14" s="1">
        <v>0.09</v>
      </c>
      <c r="Q14" s="1"/>
    </row>
    <row r="15" spans="1:20" x14ac:dyDescent="0.25">
      <c r="N15" t="s">
        <v>159</v>
      </c>
      <c r="P15" s="1">
        <v>0.09</v>
      </c>
      <c r="Q15" s="1"/>
    </row>
    <row r="16" spans="1:20" x14ac:dyDescent="0.25">
      <c r="N16" t="s">
        <v>160</v>
      </c>
      <c r="P16" s="1">
        <v>0.08</v>
      </c>
      <c r="Q16" s="1"/>
    </row>
    <row r="17" spans="1:17" x14ac:dyDescent="0.25">
      <c r="N17" t="s">
        <v>161</v>
      </c>
      <c r="P17" s="1">
        <v>0.08</v>
      </c>
      <c r="Q17" s="1"/>
    </row>
    <row r="18" spans="1:17" x14ac:dyDescent="0.25">
      <c r="N18" t="s">
        <v>65</v>
      </c>
      <c r="P18" s="1">
        <v>0.12</v>
      </c>
      <c r="Q18" s="1"/>
    </row>
    <row r="23" spans="1:17" x14ac:dyDescent="0.25">
      <c r="A23" s="2" t="s">
        <v>48</v>
      </c>
      <c r="B23" s="2" t="s">
        <v>49</v>
      </c>
      <c r="C23" s="2" t="s">
        <v>50</v>
      </c>
    </row>
    <row r="24" spans="1:17" x14ac:dyDescent="0.25">
      <c r="A24" s="3" t="s">
        <v>162</v>
      </c>
      <c r="B24" s="5">
        <v>3244</v>
      </c>
      <c r="C24" s="6">
        <v>0.27399999999999997</v>
      </c>
      <c r="G24" s="68"/>
    </row>
    <row r="25" spans="1:17" x14ac:dyDescent="0.25">
      <c r="A25" s="7" t="s">
        <v>163</v>
      </c>
      <c r="B25" s="9">
        <v>6049</v>
      </c>
      <c r="C25" s="10">
        <v>0.51100000000000001</v>
      </c>
      <c r="G25" s="68"/>
    </row>
    <row r="26" spans="1:17" x14ac:dyDescent="0.25">
      <c r="A26" s="3" t="s">
        <v>164</v>
      </c>
      <c r="B26" s="5">
        <v>1929</v>
      </c>
      <c r="C26" s="6">
        <v>0.16300000000000001</v>
      </c>
      <c r="G26" s="62"/>
    </row>
    <row r="27" spans="1:17" x14ac:dyDescent="0.25">
      <c r="A27" s="7" t="s">
        <v>165</v>
      </c>
      <c r="B27" s="9">
        <v>1220</v>
      </c>
      <c r="C27" s="10">
        <v>0.10300000000000001</v>
      </c>
      <c r="G27" s="69"/>
    </row>
    <row r="28" spans="1:17" x14ac:dyDescent="0.25">
      <c r="A28" s="3" t="s">
        <v>166</v>
      </c>
      <c r="B28" s="5">
        <v>1366</v>
      </c>
      <c r="C28" s="6">
        <v>0.115</v>
      </c>
    </row>
    <row r="29" spans="1:17" x14ac:dyDescent="0.25">
      <c r="A29" s="7" t="s">
        <v>167</v>
      </c>
      <c r="B29" s="9">
        <v>967</v>
      </c>
      <c r="C29" s="10">
        <v>8.199999999999999E-2</v>
      </c>
    </row>
    <row r="30" spans="1:17" x14ac:dyDescent="0.25">
      <c r="A30" s="3" t="s">
        <v>168</v>
      </c>
      <c r="B30" s="5">
        <v>915</v>
      </c>
      <c r="C30" s="6">
        <v>7.6999999999999999E-2</v>
      </c>
    </row>
    <row r="31" spans="1:17" x14ac:dyDescent="0.25">
      <c r="A31" s="7" t="s">
        <v>169</v>
      </c>
      <c r="B31" s="9">
        <v>1020</v>
      </c>
      <c r="C31" s="10">
        <v>8.5999999999999993E-2</v>
      </c>
    </row>
    <row r="32" spans="1:17" x14ac:dyDescent="0.25">
      <c r="A32" s="3" t="s">
        <v>170</v>
      </c>
      <c r="B32" s="5">
        <v>1027</v>
      </c>
      <c r="C32" s="6">
        <v>8.6999999999999994E-2</v>
      </c>
    </row>
    <row r="33" spans="1:3" x14ac:dyDescent="0.25">
      <c r="A33" s="7" t="s">
        <v>171</v>
      </c>
      <c r="B33" s="9">
        <v>2640</v>
      </c>
      <c r="C33" s="10">
        <v>0.223</v>
      </c>
    </row>
    <row r="34" spans="1:3" x14ac:dyDescent="0.25">
      <c r="A34" s="3" t="s">
        <v>172</v>
      </c>
      <c r="B34" s="5">
        <v>1061</v>
      </c>
      <c r="C34" s="6">
        <v>0.09</v>
      </c>
    </row>
    <row r="35" spans="1:3" x14ac:dyDescent="0.25">
      <c r="A35" s="7" t="s">
        <v>173</v>
      </c>
      <c r="B35" s="9">
        <v>1893</v>
      </c>
      <c r="C35" s="10">
        <v>0.16</v>
      </c>
    </row>
    <row r="36" spans="1:3" x14ac:dyDescent="0.25">
      <c r="A36" s="3" t="s">
        <v>156</v>
      </c>
      <c r="B36" s="5">
        <v>1215</v>
      </c>
      <c r="C36" s="6">
        <v>0.10300000000000001</v>
      </c>
    </row>
    <row r="37" spans="1:3" x14ac:dyDescent="0.25">
      <c r="A37" s="7" t="s">
        <v>149</v>
      </c>
      <c r="B37" s="9">
        <v>1887</v>
      </c>
      <c r="C37" s="10">
        <v>0.159</v>
      </c>
    </row>
    <row r="38" spans="1:3" x14ac:dyDescent="0.25">
      <c r="A38" s="3" t="s">
        <v>65</v>
      </c>
      <c r="B38" s="5">
        <v>1384</v>
      </c>
      <c r="C38" s="6">
        <v>0.11699999999999999</v>
      </c>
    </row>
    <row r="39" spans="1:3" x14ac:dyDescent="0.25">
      <c r="B39" s="62">
        <f>SUM(B24:B38)</f>
        <v>27817</v>
      </c>
      <c r="C39" s="67"/>
    </row>
  </sheetData>
  <pageMargins left="0.75" right="0.75" top="1" bottom="1" header="0.5" footer="0.5"/>
  <pageSetup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5E8B-AE69-4566-BDF2-1EF762EA0CC7}">
  <dimension ref="A1:Q25"/>
  <sheetViews>
    <sheetView workbookViewId="0">
      <selection activeCell="K18" sqref="K18"/>
    </sheetView>
  </sheetViews>
  <sheetFormatPr defaultRowHeight="13.2" x14ac:dyDescent="0.25"/>
  <cols>
    <col min="1" max="1" width="18.77734375" customWidth="1"/>
    <col min="9" max="9" width="12" customWidth="1"/>
  </cols>
  <sheetData>
    <row r="1" spans="1:17" x14ac:dyDescent="0.25">
      <c r="A1" s="63" t="s">
        <v>174</v>
      </c>
    </row>
    <row r="2" spans="1:17" x14ac:dyDescent="0.25">
      <c r="A2" s="63" t="s">
        <v>104</v>
      </c>
    </row>
    <row r="3" spans="1:17" x14ac:dyDescent="0.25">
      <c r="A3" t="s">
        <v>175</v>
      </c>
      <c r="N3" t="s">
        <v>176</v>
      </c>
      <c r="P3" s="1">
        <v>0.2</v>
      </c>
    </row>
    <row r="4" spans="1:17" x14ac:dyDescent="0.25">
      <c r="N4" t="s">
        <v>177</v>
      </c>
      <c r="P4" s="1">
        <v>0.16</v>
      </c>
    </row>
    <row r="5" spans="1:17" x14ac:dyDescent="0.25">
      <c r="N5" t="s">
        <v>178</v>
      </c>
      <c r="P5" s="1">
        <v>0.12</v>
      </c>
    </row>
    <row r="6" spans="1:17" x14ac:dyDescent="0.25">
      <c r="N6" t="s">
        <v>65</v>
      </c>
      <c r="P6" s="1">
        <v>0.11</v>
      </c>
    </row>
    <row r="7" spans="1:17" x14ac:dyDescent="0.25">
      <c r="N7" t="s">
        <v>179</v>
      </c>
      <c r="P7" s="1">
        <v>0.54</v>
      </c>
    </row>
    <row r="10" spans="1:17" x14ac:dyDescent="0.25">
      <c r="N10" t="s">
        <v>180</v>
      </c>
      <c r="O10" s="62">
        <f>SUM(9414-B25)</f>
        <v>4373</v>
      </c>
      <c r="P10" s="67">
        <f>SUM(O10/O12)</f>
        <v>0.46452092628000852</v>
      </c>
      <c r="Q10" s="67"/>
    </row>
    <row r="11" spans="1:17" x14ac:dyDescent="0.25">
      <c r="N11" t="s">
        <v>181</v>
      </c>
      <c r="O11" s="62">
        <f>SUM(B25)</f>
        <v>5041</v>
      </c>
      <c r="P11" s="67">
        <f>SUM(O11/O12)</f>
        <v>0.53547907371999148</v>
      </c>
      <c r="Q11" s="67"/>
    </row>
    <row r="12" spans="1:17" x14ac:dyDescent="0.25">
      <c r="O12" s="72">
        <f>SUM(O10:O11)</f>
        <v>9414</v>
      </c>
    </row>
    <row r="15" spans="1:17" x14ac:dyDescent="0.25">
      <c r="O15" s="5"/>
      <c r="P15" s="61"/>
    </row>
    <row r="16" spans="1:17" x14ac:dyDescent="0.25">
      <c r="O16" s="5"/>
      <c r="P16" s="61"/>
    </row>
    <row r="17" spans="1:16" x14ac:dyDescent="0.25">
      <c r="O17" s="5"/>
      <c r="P17" s="61"/>
    </row>
    <row r="18" spans="1:16" x14ac:dyDescent="0.25">
      <c r="N18" s="3"/>
      <c r="O18" s="5"/>
      <c r="P18" s="61"/>
    </row>
    <row r="19" spans="1:16" x14ac:dyDescent="0.25">
      <c r="O19" s="72"/>
    </row>
    <row r="20" spans="1:16" x14ac:dyDescent="0.25">
      <c r="A20" s="2" t="s">
        <v>48</v>
      </c>
      <c r="B20" s="2" t="s">
        <v>49</v>
      </c>
      <c r="C20" s="2" t="s">
        <v>50</v>
      </c>
    </row>
    <row r="21" spans="1:16" x14ac:dyDescent="0.25">
      <c r="A21" s="3" t="s">
        <v>182</v>
      </c>
      <c r="B21" s="5">
        <v>1526</v>
      </c>
      <c r="C21" s="6">
        <v>0.16200000000000001</v>
      </c>
    </row>
    <row r="22" spans="1:16" x14ac:dyDescent="0.25">
      <c r="A22" s="7" t="s">
        <v>183</v>
      </c>
      <c r="B22" s="9">
        <v>1840</v>
      </c>
      <c r="C22" s="10">
        <v>0.19500000000000001</v>
      </c>
    </row>
    <row r="23" spans="1:16" x14ac:dyDescent="0.25">
      <c r="A23" s="3" t="s">
        <v>184</v>
      </c>
      <c r="B23" s="5">
        <v>1099</v>
      </c>
      <c r="C23" s="6">
        <v>0.11699999999999999</v>
      </c>
    </row>
    <row r="24" spans="1:16" x14ac:dyDescent="0.25">
      <c r="A24" s="7" t="s">
        <v>65</v>
      </c>
      <c r="B24" s="9">
        <v>1053</v>
      </c>
      <c r="C24" s="10">
        <v>0.11199999999999999</v>
      </c>
    </row>
    <row r="25" spans="1:16" x14ac:dyDescent="0.25">
      <c r="A25" s="3" t="s">
        <v>69</v>
      </c>
      <c r="B25" s="5">
        <v>5041</v>
      </c>
      <c r="C25" s="6">
        <v>0.53500000000000003</v>
      </c>
    </row>
  </sheetData>
  <pageMargins left="0.75" right="0.75" top="1" bottom="1" header="0.5" footer="0.5"/>
  <pageSetup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120E9-6870-47BD-9FBD-44DF3E20052B}">
  <dimension ref="A1:P21"/>
  <sheetViews>
    <sheetView workbookViewId="0">
      <selection activeCell="M15" sqref="M15"/>
    </sheetView>
  </sheetViews>
  <sheetFormatPr defaultRowHeight="13.2" x14ac:dyDescent="0.25"/>
  <sheetData>
    <row r="1" spans="1:16" x14ac:dyDescent="0.25">
      <c r="A1" s="63" t="s">
        <v>185</v>
      </c>
    </row>
    <row r="2" spans="1:16" x14ac:dyDescent="0.25">
      <c r="A2" t="s">
        <v>186</v>
      </c>
      <c r="N2" t="s">
        <v>187</v>
      </c>
      <c r="P2" s="1">
        <v>0.61</v>
      </c>
    </row>
    <row r="3" spans="1:16" x14ac:dyDescent="0.25">
      <c r="N3" t="s">
        <v>69</v>
      </c>
      <c r="P3" s="1">
        <v>0.39</v>
      </c>
    </row>
    <row r="19" spans="1:3" x14ac:dyDescent="0.25">
      <c r="A19" s="2" t="s">
        <v>48</v>
      </c>
      <c r="B19" s="2" t="s">
        <v>49</v>
      </c>
      <c r="C19" s="2" t="s">
        <v>50</v>
      </c>
    </row>
    <row r="20" spans="1:3" x14ac:dyDescent="0.25">
      <c r="A20" s="3" t="s">
        <v>187</v>
      </c>
      <c r="B20" s="5">
        <v>5861</v>
      </c>
      <c r="C20" s="6">
        <v>0.61199999999999999</v>
      </c>
    </row>
    <row r="21" spans="1:3" x14ac:dyDescent="0.25">
      <c r="A21" s="7" t="s">
        <v>69</v>
      </c>
      <c r="B21" s="9">
        <v>3720</v>
      </c>
      <c r="C21" s="10">
        <v>0.38799999999999996</v>
      </c>
    </row>
  </sheetData>
  <pageMargins left="0.75" right="0.75" top="1" bottom="1" header="0.5" footer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02E59-AEC0-49C9-BD47-193BE72A3CFE}">
  <dimension ref="B2:I29"/>
  <sheetViews>
    <sheetView workbookViewId="0">
      <selection activeCell="C2" sqref="C2"/>
    </sheetView>
  </sheetViews>
  <sheetFormatPr defaultRowHeight="13.2" x14ac:dyDescent="0.25"/>
  <cols>
    <col min="1" max="1" width="3.44140625" customWidth="1"/>
    <col min="2" max="2" width="14.21875" customWidth="1"/>
    <col min="3" max="3" width="17.21875" bestFit="1" customWidth="1"/>
    <col min="4" max="4" width="11.21875" customWidth="1"/>
    <col min="5" max="5" width="9.21875" bestFit="1" customWidth="1"/>
  </cols>
  <sheetData>
    <row r="2" spans="2:9" s="43" customFormat="1" ht="22.8" x14ac:dyDescent="0.4">
      <c r="B2" s="39" t="s">
        <v>15</v>
      </c>
      <c r="C2" s="40"/>
      <c r="D2" s="40"/>
      <c r="E2" s="40"/>
      <c r="F2" s="41"/>
      <c r="G2" s="41"/>
      <c r="H2" s="42"/>
    </row>
    <row r="3" spans="2:9" s="43" customFormat="1" ht="22.8" x14ac:dyDescent="0.4">
      <c r="B3" s="42"/>
      <c r="C3" s="42"/>
      <c r="D3" s="42"/>
      <c r="E3" s="42"/>
      <c r="F3" s="41"/>
      <c r="G3" s="41"/>
      <c r="H3" s="42"/>
    </row>
    <row r="4" spans="2:9" s="43" customFormat="1" ht="13.8" x14ac:dyDescent="0.25">
      <c r="B4" s="44" t="s">
        <v>16</v>
      </c>
      <c r="C4" s="45" t="s">
        <v>17</v>
      </c>
      <c r="D4" s="46" t="s">
        <v>18</v>
      </c>
      <c r="E4" s="47" t="s">
        <v>8</v>
      </c>
      <c r="F4" s="41"/>
      <c r="G4" s="41"/>
      <c r="H4" s="48"/>
      <c r="I4" s="49"/>
    </row>
    <row r="5" spans="2:9" s="43" customFormat="1" ht="13.8" x14ac:dyDescent="0.25">
      <c r="B5" s="50">
        <v>45812</v>
      </c>
      <c r="C5" s="51" t="s">
        <v>19</v>
      </c>
      <c r="D5" s="52">
        <v>14271</v>
      </c>
      <c r="E5" s="53">
        <f t="shared" ref="E5:E28" si="0">SUM(D5/$D$29)</f>
        <v>0.69303613053613056</v>
      </c>
      <c r="F5" s="41"/>
      <c r="G5" s="41"/>
      <c r="H5" s="41"/>
    </row>
    <row r="6" spans="2:9" s="43" customFormat="1" ht="13.8" x14ac:dyDescent="0.25">
      <c r="B6" s="50">
        <v>45812</v>
      </c>
      <c r="C6" s="51" t="s">
        <v>20</v>
      </c>
      <c r="D6" s="52">
        <v>1197</v>
      </c>
      <c r="E6" s="53">
        <f t="shared" si="0"/>
        <v>5.8129370629370632E-2</v>
      </c>
      <c r="F6" s="41"/>
      <c r="G6" s="41"/>
      <c r="H6" s="41"/>
    </row>
    <row r="7" spans="2:9" s="43" customFormat="1" ht="13.8" x14ac:dyDescent="0.25">
      <c r="B7" s="50">
        <v>45818</v>
      </c>
      <c r="C7" s="51" t="s">
        <v>21</v>
      </c>
      <c r="D7" s="52">
        <v>1105</v>
      </c>
      <c r="E7" s="53">
        <f t="shared" si="0"/>
        <v>5.366161616161616E-2</v>
      </c>
      <c r="F7" s="41"/>
      <c r="G7" s="41"/>
      <c r="H7" s="41"/>
    </row>
    <row r="8" spans="2:9" s="43" customFormat="1" ht="13.8" x14ac:dyDescent="0.25">
      <c r="B8" s="50">
        <v>45812</v>
      </c>
      <c r="C8" s="51" t="s">
        <v>22</v>
      </c>
      <c r="D8" s="52">
        <v>1021</v>
      </c>
      <c r="E8" s="53">
        <f t="shared" si="0"/>
        <v>4.958236208236208E-2</v>
      </c>
      <c r="F8" s="41"/>
      <c r="G8" s="41"/>
      <c r="H8" s="41"/>
    </row>
    <row r="9" spans="2:9" s="43" customFormat="1" ht="13.8" x14ac:dyDescent="0.25">
      <c r="B9" s="50">
        <v>45873</v>
      </c>
      <c r="C9" s="51" t="s">
        <v>23</v>
      </c>
      <c r="D9" s="52">
        <v>781</v>
      </c>
      <c r="E9" s="53">
        <f t="shared" si="0"/>
        <v>3.7927350427350424E-2</v>
      </c>
      <c r="F9" s="41"/>
      <c r="G9" s="41"/>
      <c r="H9" s="41"/>
    </row>
    <row r="10" spans="2:9" s="43" customFormat="1" ht="13.8" x14ac:dyDescent="0.25">
      <c r="B10" s="50">
        <v>45812</v>
      </c>
      <c r="C10" s="51" t="s">
        <v>24</v>
      </c>
      <c r="D10" s="52">
        <v>543</v>
      </c>
      <c r="E10" s="53">
        <f t="shared" si="0"/>
        <v>2.6369463869463868E-2</v>
      </c>
      <c r="F10" s="41"/>
      <c r="G10" s="41"/>
      <c r="H10" s="41"/>
    </row>
    <row r="11" spans="2:9" s="43" customFormat="1" ht="13.8" x14ac:dyDescent="0.25">
      <c r="B11" s="50">
        <v>45812</v>
      </c>
      <c r="C11" s="51" t="s">
        <v>25</v>
      </c>
      <c r="D11" s="52">
        <v>372</v>
      </c>
      <c r="E11" s="53">
        <f t="shared" si="0"/>
        <v>1.8065268065268064E-2</v>
      </c>
      <c r="F11" s="41"/>
      <c r="G11" s="41"/>
      <c r="H11" s="41"/>
    </row>
    <row r="12" spans="2:9" s="43" customFormat="1" ht="13.8" x14ac:dyDescent="0.25">
      <c r="B12" s="50">
        <v>45812</v>
      </c>
      <c r="C12" s="51" t="s">
        <v>26</v>
      </c>
      <c r="D12" s="52">
        <v>322</v>
      </c>
      <c r="E12" s="53">
        <f t="shared" si="0"/>
        <v>1.5637140637140636E-2</v>
      </c>
      <c r="F12" s="41"/>
      <c r="G12" s="41"/>
      <c r="H12" s="41"/>
    </row>
    <row r="13" spans="2:9" s="43" customFormat="1" ht="13.8" x14ac:dyDescent="0.25">
      <c r="B13" s="50">
        <v>45812</v>
      </c>
      <c r="C13" s="51" t="s">
        <v>27</v>
      </c>
      <c r="D13" s="52">
        <v>238</v>
      </c>
      <c r="E13" s="53">
        <f t="shared" si="0"/>
        <v>1.1557886557886558E-2</v>
      </c>
      <c r="F13" s="41"/>
      <c r="G13" s="41"/>
      <c r="H13" s="41"/>
    </row>
    <row r="14" spans="2:9" s="43" customFormat="1" ht="13.8" x14ac:dyDescent="0.25">
      <c r="B14" s="50">
        <v>45812</v>
      </c>
      <c r="C14" s="51" t="s">
        <v>28</v>
      </c>
      <c r="D14" s="52">
        <v>184</v>
      </c>
      <c r="E14" s="53">
        <f t="shared" si="0"/>
        <v>8.9355089355089359E-3</v>
      </c>
      <c r="F14" s="41"/>
      <c r="G14" s="41"/>
      <c r="H14" s="41"/>
    </row>
    <row r="15" spans="2:9" s="43" customFormat="1" ht="13.8" x14ac:dyDescent="0.25">
      <c r="B15" s="50">
        <v>45812</v>
      </c>
      <c r="C15" s="51" t="s">
        <v>29</v>
      </c>
      <c r="D15" s="52">
        <v>180</v>
      </c>
      <c r="E15" s="53">
        <f t="shared" si="0"/>
        <v>8.7412587412587419E-3</v>
      </c>
      <c r="F15" s="41"/>
      <c r="G15" s="41"/>
      <c r="H15" s="41"/>
    </row>
    <row r="16" spans="2:9" s="43" customFormat="1" ht="13.8" x14ac:dyDescent="0.25">
      <c r="B16" s="50">
        <v>45818</v>
      </c>
      <c r="C16" s="51" t="s">
        <v>30</v>
      </c>
      <c r="D16" s="52">
        <v>111</v>
      </c>
      <c r="E16" s="53">
        <f t="shared" si="0"/>
        <v>5.3904428904428901E-3</v>
      </c>
      <c r="F16" s="41"/>
      <c r="G16" s="41"/>
      <c r="H16" s="41"/>
    </row>
    <row r="17" spans="2:9" s="43" customFormat="1" ht="13.8" x14ac:dyDescent="0.25">
      <c r="B17" s="50">
        <v>45812</v>
      </c>
      <c r="C17" s="51" t="s">
        <v>31</v>
      </c>
      <c r="D17" s="52">
        <v>74</v>
      </c>
      <c r="E17" s="53">
        <f t="shared" si="0"/>
        <v>3.5936285936285935E-3</v>
      </c>
      <c r="F17" s="41"/>
      <c r="G17" s="41"/>
      <c r="H17" s="41"/>
    </row>
    <row r="18" spans="2:9" s="43" customFormat="1" ht="13.8" x14ac:dyDescent="0.25">
      <c r="B18" s="50">
        <v>45818</v>
      </c>
      <c r="C18" s="51" t="s">
        <v>32</v>
      </c>
      <c r="D18" s="52">
        <v>71</v>
      </c>
      <c r="E18" s="53">
        <f t="shared" si="0"/>
        <v>3.447940947940948E-3</v>
      </c>
      <c r="F18" s="41"/>
      <c r="G18" s="41"/>
      <c r="H18" s="41"/>
    </row>
    <row r="19" spans="2:9" s="43" customFormat="1" ht="13.8" x14ac:dyDescent="0.25">
      <c r="B19" s="50">
        <v>45825</v>
      </c>
      <c r="C19" s="51" t="s">
        <v>33</v>
      </c>
      <c r="D19" s="52">
        <v>59</v>
      </c>
      <c r="E19" s="53">
        <f t="shared" si="0"/>
        <v>2.865190365190365E-3</v>
      </c>
      <c r="F19" s="41"/>
      <c r="G19" s="41"/>
      <c r="H19" s="41"/>
    </row>
    <row r="20" spans="2:9" s="43" customFormat="1" ht="13.8" x14ac:dyDescent="0.25">
      <c r="B20" s="50">
        <v>45812</v>
      </c>
      <c r="C20" s="51" t="s">
        <v>34</v>
      </c>
      <c r="D20" s="52">
        <v>19</v>
      </c>
      <c r="E20" s="53">
        <f t="shared" si="0"/>
        <v>9.2268842268842274E-4</v>
      </c>
      <c r="F20" s="41"/>
      <c r="G20" s="41"/>
      <c r="H20" s="41"/>
    </row>
    <row r="21" spans="2:9" s="43" customFormat="1" ht="13.8" x14ac:dyDescent="0.25">
      <c r="B21" s="50">
        <v>45812</v>
      </c>
      <c r="C21" s="51" t="s">
        <v>35</v>
      </c>
      <c r="D21" s="52">
        <v>13</v>
      </c>
      <c r="E21" s="53">
        <f t="shared" si="0"/>
        <v>6.3131313131313137E-4</v>
      </c>
      <c r="F21" s="41"/>
      <c r="G21" s="41"/>
      <c r="H21" s="41"/>
    </row>
    <row r="22" spans="2:9" s="43" customFormat="1" ht="13.8" x14ac:dyDescent="0.25">
      <c r="B22" s="50">
        <v>45812</v>
      </c>
      <c r="C22" s="51" t="s">
        <v>36</v>
      </c>
      <c r="D22" s="52">
        <v>8</v>
      </c>
      <c r="E22" s="53">
        <f t="shared" si="0"/>
        <v>3.885003885003885E-4</v>
      </c>
      <c r="F22" s="41"/>
      <c r="G22" s="41"/>
      <c r="H22" s="41"/>
    </row>
    <row r="23" spans="2:9" s="43" customFormat="1" ht="13.8" x14ac:dyDescent="0.25">
      <c r="B23" s="50">
        <v>45812</v>
      </c>
      <c r="C23" s="51" t="s">
        <v>37</v>
      </c>
      <c r="D23" s="52">
        <v>7</v>
      </c>
      <c r="E23" s="53">
        <f t="shared" si="0"/>
        <v>3.3993783993783994E-4</v>
      </c>
      <c r="F23" s="41"/>
      <c r="G23" s="41"/>
      <c r="H23" s="41"/>
    </row>
    <row r="24" spans="2:9" s="43" customFormat="1" ht="13.8" x14ac:dyDescent="0.25">
      <c r="B24" s="50">
        <v>45812</v>
      </c>
      <c r="C24" s="51" t="s">
        <v>38</v>
      </c>
      <c r="D24" s="52">
        <v>7</v>
      </c>
      <c r="E24" s="53">
        <f t="shared" si="0"/>
        <v>3.3993783993783994E-4</v>
      </c>
      <c r="F24" s="41"/>
      <c r="G24" s="41"/>
      <c r="H24" s="41"/>
    </row>
    <row r="25" spans="2:9" s="43" customFormat="1" ht="13.8" x14ac:dyDescent="0.25">
      <c r="B25" s="50">
        <v>45818</v>
      </c>
      <c r="C25" s="51" t="s">
        <v>39</v>
      </c>
      <c r="D25" s="52">
        <v>4</v>
      </c>
      <c r="E25" s="53">
        <f t="shared" si="0"/>
        <v>1.9425019425019425E-4</v>
      </c>
      <c r="F25" s="41"/>
      <c r="G25" s="41"/>
      <c r="H25" s="41"/>
    </row>
    <row r="26" spans="2:9" s="43" customFormat="1" ht="13.8" x14ac:dyDescent="0.25">
      <c r="B26" s="54" t="s">
        <v>40</v>
      </c>
      <c r="C26" s="51" t="s">
        <v>41</v>
      </c>
      <c r="D26" s="52">
        <v>3</v>
      </c>
      <c r="E26" s="53">
        <f t="shared" si="0"/>
        <v>1.4568764568764569E-4</v>
      </c>
      <c r="F26" s="41"/>
      <c r="G26" s="41"/>
      <c r="H26" s="41"/>
    </row>
    <row r="27" spans="2:9" s="43" customFormat="1" ht="13.8" x14ac:dyDescent="0.25">
      <c r="B27" s="54" t="s">
        <v>40</v>
      </c>
      <c r="C27" s="51" t="s">
        <v>42</v>
      </c>
      <c r="D27" s="52">
        <v>1</v>
      </c>
      <c r="E27" s="53">
        <f t="shared" si="0"/>
        <v>4.8562548562548563E-5</v>
      </c>
      <c r="F27" s="41"/>
      <c r="G27" s="41"/>
      <c r="H27" s="41"/>
    </row>
    <row r="28" spans="2:9" s="43" customFormat="1" ht="13.8" x14ac:dyDescent="0.25">
      <c r="B28" s="54" t="s">
        <v>40</v>
      </c>
      <c r="C28" s="51" t="s">
        <v>43</v>
      </c>
      <c r="D28" s="52">
        <v>1</v>
      </c>
      <c r="E28" s="53">
        <f t="shared" si="0"/>
        <v>4.8562548562548563E-5</v>
      </c>
      <c r="F28" s="41"/>
      <c r="G28" s="41"/>
      <c r="H28" s="41"/>
    </row>
    <row r="29" spans="2:9" s="43" customFormat="1" ht="13.8" x14ac:dyDescent="0.25">
      <c r="B29" s="55"/>
      <c r="C29" s="56"/>
      <c r="D29" s="57">
        <f>SUM(D5:D28)</f>
        <v>20592</v>
      </c>
      <c r="E29" s="58"/>
      <c r="F29" s="59"/>
      <c r="G29" s="59"/>
      <c r="H29" s="59"/>
      <c r="I29" s="41"/>
    </row>
  </sheetData>
  <pageMargins left="0.7" right="0.7" top="0.75" bottom="0.75" header="0.3" footer="0.3"/>
  <drawing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E0EA-D554-4FB3-9123-6D2391E4AD13}">
  <dimension ref="A1:P30"/>
  <sheetViews>
    <sheetView workbookViewId="0">
      <selection activeCell="N31" sqref="N31"/>
    </sheetView>
  </sheetViews>
  <sheetFormatPr defaultRowHeight="13.2" x14ac:dyDescent="0.25"/>
  <sheetData>
    <row r="1" spans="1:16" x14ac:dyDescent="0.25">
      <c r="A1" s="63" t="s">
        <v>188</v>
      </c>
    </row>
    <row r="2" spans="1:16" x14ac:dyDescent="0.25">
      <c r="A2" s="63" t="s">
        <v>104</v>
      </c>
    </row>
    <row r="3" spans="1:16" x14ac:dyDescent="0.25">
      <c r="A3" t="s">
        <v>189</v>
      </c>
      <c r="N3" t="s">
        <v>190</v>
      </c>
      <c r="P3" s="1">
        <v>0.31</v>
      </c>
    </row>
    <row r="4" spans="1:16" x14ac:dyDescent="0.25">
      <c r="N4" t="s">
        <v>191</v>
      </c>
      <c r="P4" s="1">
        <v>0.2</v>
      </c>
    </row>
    <row r="5" spans="1:16" x14ac:dyDescent="0.25">
      <c r="N5" t="s">
        <v>192</v>
      </c>
      <c r="P5" s="1">
        <v>0.2</v>
      </c>
    </row>
    <row r="6" spans="1:16" x14ac:dyDescent="0.25">
      <c r="N6" t="s">
        <v>193</v>
      </c>
      <c r="P6" s="1">
        <v>0.2</v>
      </c>
    </row>
    <row r="7" spans="1:16" x14ac:dyDescent="0.25">
      <c r="N7" t="s">
        <v>194</v>
      </c>
      <c r="P7" s="1">
        <v>0.19</v>
      </c>
    </row>
    <row r="8" spans="1:16" x14ac:dyDescent="0.25">
      <c r="N8" t="s">
        <v>195</v>
      </c>
      <c r="P8" s="1">
        <v>0.19</v>
      </c>
    </row>
    <row r="9" spans="1:16" x14ac:dyDescent="0.25">
      <c r="N9" t="s">
        <v>196</v>
      </c>
      <c r="P9" s="1">
        <v>0.16</v>
      </c>
    </row>
    <row r="10" spans="1:16" x14ac:dyDescent="0.25">
      <c r="N10" t="s">
        <v>197</v>
      </c>
      <c r="P10" s="1">
        <v>0.14000000000000001</v>
      </c>
    </row>
    <row r="11" spans="1:16" x14ac:dyDescent="0.25">
      <c r="N11" t="s">
        <v>198</v>
      </c>
      <c r="P11" s="1">
        <v>0.11</v>
      </c>
    </row>
    <row r="12" spans="1:16" x14ac:dyDescent="0.25">
      <c r="N12" t="s">
        <v>65</v>
      </c>
      <c r="P12" s="1">
        <v>0.19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190</v>
      </c>
      <c r="B21" s="5">
        <v>2745</v>
      </c>
      <c r="C21" s="6">
        <v>0.312</v>
      </c>
    </row>
    <row r="22" spans="1:3" x14ac:dyDescent="0.25">
      <c r="A22" s="3" t="s">
        <v>193</v>
      </c>
      <c r="B22" s="5">
        <v>1802</v>
      </c>
      <c r="C22" s="6">
        <v>0.20499999999999999</v>
      </c>
    </row>
    <row r="23" spans="1:3" x14ac:dyDescent="0.25">
      <c r="A23" s="3" t="s">
        <v>199</v>
      </c>
      <c r="B23" s="5">
        <v>1790</v>
      </c>
      <c r="C23" s="6">
        <v>0.20300000000000001</v>
      </c>
    </row>
    <row r="24" spans="1:3" x14ac:dyDescent="0.25">
      <c r="A24" s="7" t="s">
        <v>191</v>
      </c>
      <c r="B24" s="9">
        <v>1776</v>
      </c>
      <c r="C24" s="10">
        <v>0.20199999999999999</v>
      </c>
    </row>
    <row r="25" spans="1:3" x14ac:dyDescent="0.25">
      <c r="A25" s="3" t="s">
        <v>200</v>
      </c>
      <c r="B25" s="5">
        <v>1682</v>
      </c>
      <c r="C25" s="6">
        <v>0.191</v>
      </c>
    </row>
    <row r="26" spans="1:3" x14ac:dyDescent="0.25">
      <c r="A26" s="7" t="s">
        <v>201</v>
      </c>
      <c r="B26" s="9">
        <v>1645</v>
      </c>
      <c r="C26" s="10">
        <v>0.187</v>
      </c>
    </row>
    <row r="27" spans="1:3" x14ac:dyDescent="0.25">
      <c r="A27" s="7" t="s">
        <v>202</v>
      </c>
      <c r="B27" s="9">
        <v>1629</v>
      </c>
      <c r="C27" s="10">
        <v>0.185</v>
      </c>
    </row>
    <row r="28" spans="1:3" x14ac:dyDescent="0.25">
      <c r="A28" s="3" t="s">
        <v>203</v>
      </c>
      <c r="B28" s="5">
        <v>1426</v>
      </c>
      <c r="C28" s="6">
        <v>0.16200000000000001</v>
      </c>
    </row>
    <row r="29" spans="1:3" x14ac:dyDescent="0.25">
      <c r="A29" s="7" t="s">
        <v>204</v>
      </c>
      <c r="B29" s="9">
        <v>1267</v>
      </c>
      <c r="C29" s="10">
        <v>0.14400000000000002</v>
      </c>
    </row>
    <row r="30" spans="1:3" x14ac:dyDescent="0.25">
      <c r="A30" s="7" t="s">
        <v>205</v>
      </c>
      <c r="B30" s="9">
        <v>952</v>
      </c>
      <c r="C30" s="10">
        <v>0.10800000000000001</v>
      </c>
    </row>
  </sheetData>
  <sortState xmlns:xlrd2="http://schemas.microsoft.com/office/spreadsheetml/2017/richdata2" ref="A21:C30">
    <sortCondition descending="1" ref="B21:B30"/>
  </sortState>
  <pageMargins left="0.75" right="0.75" top="1" bottom="1" header="0.5" footer="0.5"/>
  <pageSetup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BF46E-BB2B-4F94-902B-53CC8E1662A5}">
  <dimension ref="A1:P28"/>
  <sheetViews>
    <sheetView workbookViewId="0">
      <selection activeCell="O20" sqref="O20"/>
    </sheetView>
  </sheetViews>
  <sheetFormatPr defaultRowHeight="13.2" x14ac:dyDescent="0.25"/>
  <sheetData>
    <row r="1" spans="1:16" x14ac:dyDescent="0.25">
      <c r="A1" s="63" t="s">
        <v>206</v>
      </c>
    </row>
    <row r="2" spans="1:16" x14ac:dyDescent="0.25">
      <c r="A2" t="s">
        <v>207</v>
      </c>
      <c r="N2" t="s">
        <v>190</v>
      </c>
      <c r="P2" s="1">
        <v>0.21</v>
      </c>
    </row>
    <row r="3" spans="1:16" x14ac:dyDescent="0.25">
      <c r="N3" t="s">
        <v>191</v>
      </c>
      <c r="P3" s="1">
        <v>0.11</v>
      </c>
    </row>
    <row r="4" spans="1:16" x14ac:dyDescent="0.25">
      <c r="N4" t="s">
        <v>192</v>
      </c>
      <c r="P4" s="1">
        <v>0.09</v>
      </c>
    </row>
    <row r="5" spans="1:16" x14ac:dyDescent="0.25">
      <c r="N5" t="s">
        <v>194</v>
      </c>
      <c r="P5" s="1">
        <v>0.14000000000000001</v>
      </c>
    </row>
    <row r="6" spans="1:16" x14ac:dyDescent="0.25">
      <c r="N6" t="s">
        <v>193</v>
      </c>
      <c r="P6" s="1">
        <v>0.11</v>
      </c>
    </row>
    <row r="7" spans="1:16" x14ac:dyDescent="0.25">
      <c r="N7" t="s">
        <v>204</v>
      </c>
      <c r="P7" s="1">
        <v>0.06</v>
      </c>
    </row>
    <row r="8" spans="1:16" x14ac:dyDescent="0.25">
      <c r="N8" t="s">
        <v>195</v>
      </c>
      <c r="P8" s="1">
        <v>0.12</v>
      </c>
    </row>
    <row r="9" spans="1:16" x14ac:dyDescent="0.25">
      <c r="N9" t="s">
        <v>198</v>
      </c>
      <c r="P9" s="1">
        <v>0.04</v>
      </c>
    </row>
    <row r="10" spans="1:16" x14ac:dyDescent="0.25">
      <c r="N10" t="s">
        <v>208</v>
      </c>
      <c r="P10" s="1">
        <v>0.12</v>
      </c>
    </row>
    <row r="19" spans="1:3" x14ac:dyDescent="0.25">
      <c r="A19" s="2" t="s">
        <v>48</v>
      </c>
      <c r="B19" s="2" t="s">
        <v>49</v>
      </c>
      <c r="C19" s="2" t="s">
        <v>50</v>
      </c>
    </row>
    <row r="20" spans="1:3" x14ac:dyDescent="0.25">
      <c r="A20" s="3" t="s">
        <v>190</v>
      </c>
      <c r="B20" s="5">
        <v>1474</v>
      </c>
      <c r="C20" s="6">
        <v>0.20699999999999999</v>
      </c>
    </row>
    <row r="21" spans="1:3" x14ac:dyDescent="0.25">
      <c r="A21" s="7" t="s">
        <v>191</v>
      </c>
      <c r="B21" s="9">
        <v>793</v>
      </c>
      <c r="C21" s="10">
        <v>0.11199999999999999</v>
      </c>
    </row>
    <row r="22" spans="1:3" x14ac:dyDescent="0.25">
      <c r="A22" s="3" t="s">
        <v>192</v>
      </c>
      <c r="B22" s="5">
        <v>666</v>
      </c>
      <c r="C22" s="6">
        <v>9.4E-2</v>
      </c>
    </row>
    <row r="23" spans="1:3" x14ac:dyDescent="0.25">
      <c r="A23" s="7" t="s">
        <v>194</v>
      </c>
      <c r="B23" s="9">
        <v>971</v>
      </c>
      <c r="C23" s="10">
        <v>0.13699999999999998</v>
      </c>
    </row>
    <row r="24" spans="1:3" x14ac:dyDescent="0.25">
      <c r="A24" s="3" t="s">
        <v>193</v>
      </c>
      <c r="B24" s="5">
        <v>756</v>
      </c>
      <c r="C24" s="6">
        <v>0.106</v>
      </c>
    </row>
    <row r="25" spans="1:3" x14ac:dyDescent="0.25">
      <c r="A25" s="7" t="s">
        <v>204</v>
      </c>
      <c r="B25" s="9">
        <v>446</v>
      </c>
      <c r="C25" s="10">
        <v>6.3E-2</v>
      </c>
    </row>
    <row r="26" spans="1:3" x14ac:dyDescent="0.25">
      <c r="A26" s="3" t="s">
        <v>195</v>
      </c>
      <c r="B26" s="5">
        <v>852</v>
      </c>
      <c r="C26" s="6">
        <v>0.12</v>
      </c>
    </row>
    <row r="27" spans="1:3" x14ac:dyDescent="0.25">
      <c r="A27" s="7" t="s">
        <v>198</v>
      </c>
      <c r="B27" s="9">
        <v>310</v>
      </c>
      <c r="C27" s="10">
        <v>4.4000000000000004E-2</v>
      </c>
    </row>
    <row r="28" spans="1:3" x14ac:dyDescent="0.25">
      <c r="A28" s="3" t="s">
        <v>208</v>
      </c>
      <c r="B28" s="5">
        <v>835</v>
      </c>
      <c r="C28" s="6">
        <v>0.11699999999999999</v>
      </c>
    </row>
  </sheetData>
  <pageMargins left="0.75" right="0.75" top="1" bottom="1" header="0.5" footer="0.5"/>
  <pageSetup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FCBD3-680B-4449-B7D4-2F92CB789281}">
  <dimension ref="A1:P21"/>
  <sheetViews>
    <sheetView workbookViewId="0">
      <selection activeCell="L14" sqref="L14"/>
    </sheetView>
  </sheetViews>
  <sheetFormatPr defaultRowHeight="12.75" customHeight="1" x14ac:dyDescent="0.25"/>
  <sheetData>
    <row r="1" spans="1:16" ht="13.2" x14ac:dyDescent="0.25">
      <c r="A1" s="63" t="s">
        <v>209</v>
      </c>
    </row>
    <row r="2" spans="1:16" ht="13.2" x14ac:dyDescent="0.25">
      <c r="A2" t="s">
        <v>210</v>
      </c>
      <c r="N2" t="s">
        <v>211</v>
      </c>
      <c r="P2" s="1">
        <v>0.39</v>
      </c>
    </row>
    <row r="3" spans="1:16" ht="13.2" x14ac:dyDescent="0.25">
      <c r="N3" t="s">
        <v>69</v>
      </c>
      <c r="P3" s="1">
        <v>0.61</v>
      </c>
    </row>
    <row r="19" spans="1:3" ht="13.2" x14ac:dyDescent="0.25">
      <c r="A19" s="2" t="s">
        <v>48</v>
      </c>
      <c r="B19" s="2" t="s">
        <v>49</v>
      </c>
      <c r="C19" s="2" t="s">
        <v>50</v>
      </c>
    </row>
    <row r="20" spans="1:3" ht="13.2" x14ac:dyDescent="0.25">
      <c r="A20" s="3" t="s">
        <v>211</v>
      </c>
      <c r="B20" s="5">
        <v>3353</v>
      </c>
      <c r="C20" s="6">
        <v>0.39200000000000002</v>
      </c>
    </row>
    <row r="21" spans="1:3" ht="13.2" x14ac:dyDescent="0.25">
      <c r="A21" s="7" t="s">
        <v>69</v>
      </c>
      <c r="B21" s="9">
        <v>5194</v>
      </c>
      <c r="C21" s="10">
        <v>0.60799999999999998</v>
      </c>
    </row>
  </sheetData>
  <pageMargins left="0.75" right="0.75" top="1" bottom="1" header="0.5" footer="0.5"/>
  <pageSetup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FBD0-AD02-46A5-8071-F949FEA433A9}">
  <dimension ref="A1:P23"/>
  <sheetViews>
    <sheetView workbookViewId="0">
      <selection activeCell="M13" sqref="M13"/>
    </sheetView>
  </sheetViews>
  <sheetFormatPr defaultRowHeight="13.2" x14ac:dyDescent="0.25"/>
  <cols>
    <col min="1" max="1" width="22.21875" customWidth="1"/>
  </cols>
  <sheetData>
    <row r="1" spans="1:16" x14ac:dyDescent="0.25">
      <c r="A1" s="63" t="s">
        <v>212</v>
      </c>
    </row>
    <row r="2" spans="1:16" x14ac:dyDescent="0.25">
      <c r="A2" s="63" t="s">
        <v>104</v>
      </c>
    </row>
    <row r="3" spans="1:16" x14ac:dyDescent="0.25">
      <c r="A3" t="s">
        <v>213</v>
      </c>
      <c r="N3" t="s">
        <v>214</v>
      </c>
      <c r="P3" s="1">
        <v>0.33</v>
      </c>
    </row>
    <row r="4" spans="1:16" x14ac:dyDescent="0.25">
      <c r="N4" t="s">
        <v>215</v>
      </c>
      <c r="P4" s="1">
        <v>0.19</v>
      </c>
    </row>
    <row r="5" spans="1:16" x14ac:dyDescent="0.25">
      <c r="N5" t="s">
        <v>216</v>
      </c>
      <c r="P5" s="1">
        <v>0.51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214</v>
      </c>
      <c r="B21" s="5">
        <v>2850</v>
      </c>
      <c r="C21" s="6">
        <v>0.33299999999999996</v>
      </c>
    </row>
    <row r="22" spans="1:3" x14ac:dyDescent="0.25">
      <c r="A22" s="7" t="s">
        <v>215</v>
      </c>
      <c r="B22" s="9">
        <v>1663</v>
      </c>
      <c r="C22" s="10">
        <v>0.19399999999999998</v>
      </c>
    </row>
    <row r="23" spans="1:3" x14ac:dyDescent="0.25">
      <c r="A23" s="3" t="s">
        <v>216</v>
      </c>
      <c r="B23" s="5">
        <v>4408</v>
      </c>
      <c r="C23" s="6">
        <v>0.51400000000000001</v>
      </c>
    </row>
  </sheetData>
  <pageMargins left="0.75" right="0.75" top="1" bottom="1" header="0.5" footer="0.5"/>
  <pageSetup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65004-99AB-4A21-AE8E-5DAAFB5C42B5}">
  <dimension ref="A1:P23"/>
  <sheetViews>
    <sheetView workbookViewId="0">
      <selection activeCell="K18" sqref="K18"/>
    </sheetView>
  </sheetViews>
  <sheetFormatPr defaultRowHeight="13.2" x14ac:dyDescent="0.25"/>
  <sheetData>
    <row r="1" spans="1:16" x14ac:dyDescent="0.25">
      <c r="A1" s="63" t="s">
        <v>217</v>
      </c>
    </row>
    <row r="2" spans="1:16" x14ac:dyDescent="0.25">
      <c r="A2" s="63" t="s">
        <v>218</v>
      </c>
    </row>
    <row r="3" spans="1:16" x14ac:dyDescent="0.25">
      <c r="A3" t="s">
        <v>219</v>
      </c>
      <c r="N3" t="s">
        <v>220</v>
      </c>
      <c r="P3" s="1">
        <v>0.17</v>
      </c>
    </row>
    <row r="4" spans="1:16" x14ac:dyDescent="0.25">
      <c r="N4" t="s">
        <v>221</v>
      </c>
      <c r="P4" s="1">
        <v>0.12</v>
      </c>
    </row>
    <row r="5" spans="1:16" x14ac:dyDescent="0.25">
      <c r="N5" t="s">
        <v>216</v>
      </c>
      <c r="P5" s="1">
        <v>0.71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220</v>
      </c>
      <c r="B21" s="5">
        <v>2165</v>
      </c>
      <c r="C21" s="6">
        <v>0.16899999999999998</v>
      </c>
    </row>
    <row r="22" spans="1:3" x14ac:dyDescent="0.25">
      <c r="A22" s="7" t="s">
        <v>221</v>
      </c>
      <c r="B22" s="9">
        <v>1569</v>
      </c>
      <c r="C22" s="10">
        <v>0.12300000000000001</v>
      </c>
    </row>
    <row r="23" spans="1:3" x14ac:dyDescent="0.25">
      <c r="A23" s="3" t="s">
        <v>216</v>
      </c>
      <c r="B23" s="5">
        <v>9067</v>
      </c>
      <c r="C23" s="6">
        <v>0.70799999999999996</v>
      </c>
    </row>
  </sheetData>
  <pageMargins left="0.75" right="0.75" top="1" bottom="1" header="0.5" footer="0.5"/>
  <pageSetup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0E5FF-DB55-489B-BC0E-8D0769DE6A6D}">
  <dimension ref="A1:D4"/>
  <sheetViews>
    <sheetView workbookViewId="0">
      <selection activeCell="D17" sqref="D17"/>
    </sheetView>
  </sheetViews>
  <sheetFormatPr defaultRowHeight="13.2" x14ac:dyDescent="0.25"/>
  <cols>
    <col min="1" max="3" width="26.21875" customWidth="1"/>
    <col min="4" max="4" width="33" customWidth="1"/>
  </cols>
  <sheetData>
    <row r="1" spans="1:4" x14ac:dyDescent="0.25">
      <c r="A1" s="63" t="s">
        <v>222</v>
      </c>
    </row>
    <row r="2" spans="1:4" x14ac:dyDescent="0.25">
      <c r="A2" s="63" t="s">
        <v>223</v>
      </c>
    </row>
    <row r="3" spans="1:4" x14ac:dyDescent="0.25">
      <c r="A3" t="s">
        <v>224</v>
      </c>
    </row>
    <row r="4" spans="1:4" ht="26.4" x14ac:dyDescent="0.25">
      <c r="A4" s="14" t="s">
        <v>225</v>
      </c>
      <c r="B4" s="14" t="s">
        <v>226</v>
      </c>
      <c r="C4" s="14" t="s">
        <v>227</v>
      </c>
      <c r="D4" s="14" t="s">
        <v>228</v>
      </c>
    </row>
  </sheetData>
  <pageMargins left="0.75" right="0.75" top="1" bottom="1" header="0.5" footer="0.5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4E163-52EE-4AE1-BADD-8CA6BFAA6930}">
  <dimension ref="A1:P30"/>
  <sheetViews>
    <sheetView workbookViewId="0">
      <selection activeCell="M20" sqref="M20"/>
    </sheetView>
  </sheetViews>
  <sheetFormatPr defaultRowHeight="13.2" x14ac:dyDescent="0.25"/>
  <sheetData>
    <row r="1" spans="1:16" x14ac:dyDescent="0.25">
      <c r="A1" s="63" t="s">
        <v>229</v>
      </c>
    </row>
    <row r="2" spans="1:16" x14ac:dyDescent="0.25">
      <c r="A2" s="63" t="s">
        <v>230</v>
      </c>
    </row>
    <row r="3" spans="1:16" x14ac:dyDescent="0.25">
      <c r="A3" t="s">
        <v>231</v>
      </c>
      <c r="N3" t="s">
        <v>164</v>
      </c>
      <c r="P3" s="1">
        <v>0.4</v>
      </c>
    </row>
    <row r="4" spans="1:16" x14ac:dyDescent="0.25">
      <c r="N4" t="s">
        <v>165</v>
      </c>
      <c r="P4" s="1">
        <v>0.21</v>
      </c>
    </row>
    <row r="5" spans="1:16" x14ac:dyDescent="0.25">
      <c r="N5" t="s">
        <v>166</v>
      </c>
      <c r="P5" s="1">
        <v>0.23</v>
      </c>
    </row>
    <row r="6" spans="1:16" x14ac:dyDescent="0.25">
      <c r="N6" t="s">
        <v>167</v>
      </c>
      <c r="P6" s="1">
        <v>0.16</v>
      </c>
    </row>
    <row r="7" spans="1:16" x14ac:dyDescent="0.25">
      <c r="N7" t="s">
        <v>168</v>
      </c>
      <c r="P7" s="1">
        <v>0.14000000000000001</v>
      </c>
    </row>
    <row r="8" spans="1:16" x14ac:dyDescent="0.25">
      <c r="N8" t="s">
        <v>169</v>
      </c>
      <c r="P8" s="1">
        <v>0.14000000000000001</v>
      </c>
    </row>
    <row r="9" spans="1:16" x14ac:dyDescent="0.25">
      <c r="N9" t="s">
        <v>172</v>
      </c>
      <c r="P9" s="1">
        <v>0.15</v>
      </c>
    </row>
    <row r="10" spans="1:16" x14ac:dyDescent="0.25">
      <c r="N10" t="s">
        <v>173</v>
      </c>
      <c r="P10" s="1">
        <v>0.27</v>
      </c>
    </row>
    <row r="11" spans="1:16" x14ac:dyDescent="0.25">
      <c r="N11" t="s">
        <v>232</v>
      </c>
      <c r="P11" s="1">
        <v>0.17</v>
      </c>
    </row>
    <row r="12" spans="1:16" x14ac:dyDescent="0.25">
      <c r="N12" t="s">
        <v>65</v>
      </c>
      <c r="P12" s="1">
        <v>0.18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164</v>
      </c>
      <c r="B21" s="5">
        <v>685</v>
      </c>
      <c r="C21" s="6">
        <v>0.40200000000000002</v>
      </c>
    </row>
    <row r="22" spans="1:3" x14ac:dyDescent="0.25">
      <c r="A22" s="7" t="s">
        <v>165</v>
      </c>
      <c r="B22" s="9">
        <v>364</v>
      </c>
      <c r="C22" s="10">
        <v>0.214</v>
      </c>
    </row>
    <row r="23" spans="1:3" x14ac:dyDescent="0.25">
      <c r="A23" s="3" t="s">
        <v>166</v>
      </c>
      <c r="B23" s="5">
        <v>388</v>
      </c>
      <c r="C23" s="6">
        <v>0.22800000000000001</v>
      </c>
    </row>
    <row r="24" spans="1:3" x14ac:dyDescent="0.25">
      <c r="A24" s="7" t="s">
        <v>167</v>
      </c>
      <c r="B24" s="9">
        <v>273</v>
      </c>
      <c r="C24" s="10">
        <v>0.16</v>
      </c>
    </row>
    <row r="25" spans="1:3" x14ac:dyDescent="0.25">
      <c r="A25" s="3" t="s">
        <v>168</v>
      </c>
      <c r="B25" s="5">
        <v>235</v>
      </c>
      <c r="C25" s="6">
        <v>0.13800000000000001</v>
      </c>
    </row>
    <row r="26" spans="1:3" x14ac:dyDescent="0.25">
      <c r="A26" s="7" t="s">
        <v>169</v>
      </c>
      <c r="B26" s="9">
        <v>235</v>
      </c>
      <c r="C26" s="10">
        <v>0.13800000000000001</v>
      </c>
    </row>
    <row r="27" spans="1:3" x14ac:dyDescent="0.25">
      <c r="A27" s="3" t="s">
        <v>172</v>
      </c>
      <c r="B27" s="5">
        <v>258</v>
      </c>
      <c r="C27" s="6">
        <v>0.152</v>
      </c>
    </row>
    <row r="28" spans="1:3" x14ac:dyDescent="0.25">
      <c r="A28" s="7" t="s">
        <v>173</v>
      </c>
      <c r="B28" s="9">
        <v>466</v>
      </c>
      <c r="C28" s="10">
        <v>0.27399999999999997</v>
      </c>
    </row>
    <row r="29" spans="1:3" x14ac:dyDescent="0.25">
      <c r="A29" s="3" t="s">
        <v>232</v>
      </c>
      <c r="B29" s="5">
        <v>286</v>
      </c>
      <c r="C29" s="6">
        <v>0.16800000000000001</v>
      </c>
    </row>
    <row r="30" spans="1:3" x14ac:dyDescent="0.25">
      <c r="A30" s="7" t="s">
        <v>65</v>
      </c>
      <c r="B30" s="9">
        <v>301</v>
      </c>
      <c r="C30" s="10">
        <v>0.17699999999999999</v>
      </c>
    </row>
  </sheetData>
  <pageMargins left="0.75" right="0.75" top="1" bottom="1" header="0.5" footer="0.5"/>
  <pageSetup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AA2F4-2A45-45ED-B56B-8F483E822B6F}">
  <dimension ref="A1:P28"/>
  <sheetViews>
    <sheetView workbookViewId="0">
      <selection activeCell="I29" sqref="I29"/>
    </sheetView>
  </sheetViews>
  <sheetFormatPr defaultRowHeight="13.2" x14ac:dyDescent="0.25"/>
  <sheetData>
    <row r="1" spans="1:16" x14ac:dyDescent="0.25">
      <c r="A1" s="63" t="s">
        <v>233</v>
      </c>
    </row>
    <row r="2" spans="1:16" x14ac:dyDescent="0.25">
      <c r="A2" s="63" t="s">
        <v>230</v>
      </c>
    </row>
    <row r="3" spans="1:16" x14ac:dyDescent="0.25">
      <c r="A3" t="s">
        <v>234</v>
      </c>
      <c r="N3" t="s">
        <v>235</v>
      </c>
      <c r="P3" s="1">
        <v>0.35</v>
      </c>
    </row>
    <row r="4" spans="1:16" x14ac:dyDescent="0.25">
      <c r="N4" t="s">
        <v>236</v>
      </c>
      <c r="P4" s="1">
        <v>0.19</v>
      </c>
    </row>
    <row r="5" spans="1:16" x14ac:dyDescent="0.25">
      <c r="N5" t="s">
        <v>237</v>
      </c>
      <c r="P5" s="1">
        <v>0.25</v>
      </c>
    </row>
    <row r="6" spans="1:16" x14ac:dyDescent="0.25">
      <c r="N6" t="s">
        <v>238</v>
      </c>
      <c r="P6" s="1">
        <v>0.17</v>
      </c>
    </row>
    <row r="7" spans="1:16" x14ac:dyDescent="0.25">
      <c r="N7" t="s">
        <v>239</v>
      </c>
      <c r="P7" s="1">
        <v>0.2</v>
      </c>
    </row>
    <row r="8" spans="1:16" x14ac:dyDescent="0.25">
      <c r="N8" t="s">
        <v>240</v>
      </c>
      <c r="P8" s="1">
        <v>0.23</v>
      </c>
    </row>
    <row r="9" spans="1:16" x14ac:dyDescent="0.25">
      <c r="N9" t="s">
        <v>241</v>
      </c>
      <c r="P9" s="1">
        <v>0.24</v>
      </c>
    </row>
    <row r="10" spans="1:16" x14ac:dyDescent="0.25">
      <c r="N10" t="s">
        <v>202</v>
      </c>
      <c r="P10" s="1">
        <v>0.18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235</v>
      </c>
      <c r="B21" s="5">
        <v>489</v>
      </c>
      <c r="C21" s="6">
        <v>0.34899999999999998</v>
      </c>
    </row>
    <row r="22" spans="1:3" x14ac:dyDescent="0.25">
      <c r="A22" s="7" t="s">
        <v>236</v>
      </c>
      <c r="B22" s="9">
        <v>264</v>
      </c>
      <c r="C22" s="10">
        <v>0.188</v>
      </c>
    </row>
    <row r="23" spans="1:3" x14ac:dyDescent="0.25">
      <c r="A23" s="3" t="s">
        <v>237</v>
      </c>
      <c r="B23" s="5">
        <v>349</v>
      </c>
      <c r="C23" s="6">
        <v>0.249</v>
      </c>
    </row>
    <row r="24" spans="1:3" x14ac:dyDescent="0.25">
      <c r="A24" s="7" t="s">
        <v>238</v>
      </c>
      <c r="B24" s="9">
        <v>245</v>
      </c>
      <c r="C24" s="10">
        <v>0.17499999999999999</v>
      </c>
    </row>
    <row r="25" spans="1:3" x14ac:dyDescent="0.25">
      <c r="A25" s="3" t="s">
        <v>239</v>
      </c>
      <c r="B25" s="5">
        <v>277</v>
      </c>
      <c r="C25" s="6">
        <v>0.19699999999999998</v>
      </c>
    </row>
    <row r="26" spans="1:3" x14ac:dyDescent="0.25">
      <c r="A26" s="7" t="s">
        <v>240</v>
      </c>
      <c r="B26" s="9">
        <v>326</v>
      </c>
      <c r="C26" s="10">
        <v>0.23199999999999998</v>
      </c>
    </row>
    <row r="27" spans="1:3" x14ac:dyDescent="0.25">
      <c r="A27" s="3" t="s">
        <v>241</v>
      </c>
      <c r="B27" s="5">
        <v>335</v>
      </c>
      <c r="C27" s="6">
        <v>0.23899999999999999</v>
      </c>
    </row>
    <row r="28" spans="1:3" x14ac:dyDescent="0.25">
      <c r="A28" s="7" t="s">
        <v>202</v>
      </c>
      <c r="B28" s="9">
        <v>259</v>
      </c>
      <c r="C28" s="10">
        <v>0.185</v>
      </c>
    </row>
  </sheetData>
  <pageMargins left="0.75" right="0.75" top="1" bottom="1" header="0.5" footer="0.5"/>
  <pageSetup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5172C-B8C4-4A8A-B3D3-E9491428B8AE}">
  <dimension ref="A1:P22"/>
  <sheetViews>
    <sheetView workbookViewId="0">
      <selection activeCell="J30" sqref="J30"/>
    </sheetView>
  </sheetViews>
  <sheetFormatPr defaultRowHeight="13.2" x14ac:dyDescent="0.25"/>
  <sheetData>
    <row r="1" spans="1:16" x14ac:dyDescent="0.25">
      <c r="A1" s="63" t="s">
        <v>242</v>
      </c>
    </row>
    <row r="2" spans="1:16" x14ac:dyDescent="0.25">
      <c r="A2" s="63" t="s">
        <v>243</v>
      </c>
    </row>
    <row r="3" spans="1:16" x14ac:dyDescent="0.25">
      <c r="A3" t="s">
        <v>244</v>
      </c>
      <c r="N3" t="s">
        <v>68</v>
      </c>
      <c r="P3" s="1">
        <v>0.79</v>
      </c>
    </row>
    <row r="4" spans="1:16" x14ac:dyDescent="0.25">
      <c r="N4" t="s">
        <v>245</v>
      </c>
      <c r="P4" s="1">
        <v>0.21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68</v>
      </c>
      <c r="B21" s="5">
        <v>1089</v>
      </c>
      <c r="C21" s="6">
        <v>0.79500000000000004</v>
      </c>
    </row>
    <row r="22" spans="1:3" x14ac:dyDescent="0.25">
      <c r="A22" s="7" t="s">
        <v>245</v>
      </c>
      <c r="B22" s="9">
        <v>281</v>
      </c>
      <c r="C22" s="10">
        <v>0.20499999999999999</v>
      </c>
    </row>
  </sheetData>
  <pageMargins left="0.75" right="0.75" top="1" bottom="1" header="0.5" footer="0.5"/>
  <pageSetup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D82AB-6D6A-473F-A575-E05C280EE363}">
  <dimension ref="A1:P28"/>
  <sheetViews>
    <sheetView workbookViewId="0">
      <selection activeCell="G24" sqref="G24"/>
    </sheetView>
  </sheetViews>
  <sheetFormatPr defaultRowHeight="13.2" x14ac:dyDescent="0.25"/>
  <sheetData>
    <row r="1" spans="1:16" x14ac:dyDescent="0.25">
      <c r="A1" s="63" t="s">
        <v>246</v>
      </c>
    </row>
    <row r="2" spans="1:16" x14ac:dyDescent="0.25">
      <c r="A2" s="63" t="s">
        <v>230</v>
      </c>
    </row>
    <row r="3" spans="1:16" x14ac:dyDescent="0.25">
      <c r="A3" t="s">
        <v>247</v>
      </c>
      <c r="N3" t="s">
        <v>248</v>
      </c>
      <c r="P3" s="1">
        <v>0.32</v>
      </c>
    </row>
    <row r="4" spans="1:16" x14ac:dyDescent="0.25">
      <c r="N4" t="s">
        <v>249</v>
      </c>
      <c r="P4" s="1">
        <v>0.24</v>
      </c>
    </row>
    <row r="5" spans="1:16" x14ac:dyDescent="0.25">
      <c r="N5" t="s">
        <v>191</v>
      </c>
      <c r="P5" s="1">
        <v>0.23</v>
      </c>
    </row>
    <row r="6" spans="1:16" x14ac:dyDescent="0.25">
      <c r="N6" t="s">
        <v>250</v>
      </c>
      <c r="P6" s="1">
        <v>0.23</v>
      </c>
    </row>
    <row r="7" spans="1:16" x14ac:dyDescent="0.25">
      <c r="N7" t="s">
        <v>251</v>
      </c>
      <c r="P7" s="1">
        <v>0.22</v>
      </c>
    </row>
    <row r="8" spans="1:16" x14ac:dyDescent="0.25">
      <c r="N8" t="s">
        <v>252</v>
      </c>
      <c r="P8" s="1">
        <v>0.18</v>
      </c>
    </row>
    <row r="9" spans="1:16" x14ac:dyDescent="0.25">
      <c r="N9" t="s">
        <v>253</v>
      </c>
      <c r="P9" s="1">
        <v>0.2</v>
      </c>
    </row>
    <row r="10" spans="1:16" x14ac:dyDescent="0.25">
      <c r="N10" t="s">
        <v>202</v>
      </c>
      <c r="P10" s="1">
        <v>0.17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248</v>
      </c>
      <c r="B21" s="5">
        <v>439</v>
      </c>
      <c r="C21" s="6">
        <v>0.32500000000000001</v>
      </c>
    </row>
    <row r="22" spans="1:3" x14ac:dyDescent="0.25">
      <c r="A22" s="7" t="s">
        <v>249</v>
      </c>
      <c r="B22" s="9">
        <v>320</v>
      </c>
      <c r="C22" s="10">
        <v>0.23699999999999999</v>
      </c>
    </row>
    <row r="23" spans="1:3" x14ac:dyDescent="0.25">
      <c r="A23" s="3" t="s">
        <v>191</v>
      </c>
      <c r="B23" s="5">
        <v>312</v>
      </c>
      <c r="C23" s="6">
        <v>0.23100000000000001</v>
      </c>
    </row>
    <row r="24" spans="1:3" x14ac:dyDescent="0.25">
      <c r="A24" s="7" t="s">
        <v>250</v>
      </c>
      <c r="B24" s="9">
        <v>310</v>
      </c>
      <c r="C24" s="10">
        <v>0.22899999999999998</v>
      </c>
    </row>
    <row r="25" spans="1:3" x14ac:dyDescent="0.25">
      <c r="A25" s="3" t="s">
        <v>251</v>
      </c>
      <c r="B25" s="5">
        <v>296</v>
      </c>
      <c r="C25" s="6">
        <v>0.21899999999999997</v>
      </c>
    </row>
    <row r="26" spans="1:3" x14ac:dyDescent="0.25">
      <c r="A26" s="7" t="s">
        <v>252</v>
      </c>
      <c r="B26" s="9">
        <v>245</v>
      </c>
      <c r="C26" s="10">
        <v>0.18100000000000002</v>
      </c>
    </row>
    <row r="27" spans="1:3" x14ac:dyDescent="0.25">
      <c r="A27" s="3" t="s">
        <v>253</v>
      </c>
      <c r="B27" s="5">
        <v>273</v>
      </c>
      <c r="C27" s="6">
        <v>0.20199999999999999</v>
      </c>
    </row>
    <row r="28" spans="1:3" x14ac:dyDescent="0.25">
      <c r="A28" s="7" t="s">
        <v>202</v>
      </c>
      <c r="B28" s="9">
        <v>227</v>
      </c>
      <c r="C28" s="10">
        <v>0.16800000000000001</v>
      </c>
    </row>
  </sheetData>
  <pageMargins left="0.75" right="0.75" top="1" bottom="1" header="0.5" footer="0.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85253-8687-432F-BC71-CC6672BF637B}">
  <dimension ref="A1:P21"/>
  <sheetViews>
    <sheetView workbookViewId="0">
      <selection activeCell="O2" sqref="O2:O3"/>
    </sheetView>
  </sheetViews>
  <sheetFormatPr defaultRowHeight="13.2" x14ac:dyDescent="0.25"/>
  <sheetData>
    <row r="1" spans="1:16" x14ac:dyDescent="0.25">
      <c r="A1" s="63" t="s">
        <v>44</v>
      </c>
    </row>
    <row r="2" spans="1:16" x14ac:dyDescent="0.25">
      <c r="A2" s="63" t="s">
        <v>45</v>
      </c>
    </row>
    <row r="3" spans="1:16" x14ac:dyDescent="0.25">
      <c r="A3" t="s">
        <v>46</v>
      </c>
      <c r="N3" t="s">
        <v>47</v>
      </c>
      <c r="P3" s="1">
        <v>1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47</v>
      </c>
      <c r="B21" s="5">
        <v>20592</v>
      </c>
      <c r="C21" s="6">
        <v>1</v>
      </c>
    </row>
  </sheetData>
  <pageMargins left="0.75" right="0.75" top="1" bottom="1" header="0.5" footer="0.5"/>
  <pageSetup orientation="portrait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9784-CCCF-4A7D-A18F-C82279ADDA0D}">
  <dimension ref="A1:P27"/>
  <sheetViews>
    <sheetView workbookViewId="0">
      <selection activeCell="L18" sqref="L18"/>
    </sheetView>
  </sheetViews>
  <sheetFormatPr defaultRowHeight="13.2" x14ac:dyDescent="0.25"/>
  <sheetData>
    <row r="1" spans="1:16" x14ac:dyDescent="0.25">
      <c r="A1" s="63" t="s">
        <v>254</v>
      </c>
    </row>
    <row r="2" spans="1:16" x14ac:dyDescent="0.25">
      <c r="A2" s="63" t="s">
        <v>255</v>
      </c>
    </row>
    <row r="3" spans="1:16" x14ac:dyDescent="0.25">
      <c r="A3" t="s">
        <v>256</v>
      </c>
      <c r="N3" t="s">
        <v>248</v>
      </c>
      <c r="P3" s="1">
        <v>0.22</v>
      </c>
    </row>
    <row r="4" spans="1:16" x14ac:dyDescent="0.25">
      <c r="N4" t="s">
        <v>249</v>
      </c>
      <c r="P4" s="1">
        <v>0.12</v>
      </c>
    </row>
    <row r="5" spans="1:16" x14ac:dyDescent="0.25">
      <c r="N5" t="s">
        <v>191</v>
      </c>
      <c r="P5" s="1">
        <v>0.17</v>
      </c>
    </row>
    <row r="6" spans="1:16" x14ac:dyDescent="0.25">
      <c r="N6" t="s">
        <v>250</v>
      </c>
      <c r="P6" s="1">
        <v>0.13</v>
      </c>
    </row>
    <row r="7" spans="1:16" x14ac:dyDescent="0.25">
      <c r="N7" t="s">
        <v>251</v>
      </c>
      <c r="P7" s="1">
        <v>0.18</v>
      </c>
    </row>
    <row r="8" spans="1:16" x14ac:dyDescent="0.25">
      <c r="N8" t="s">
        <v>252</v>
      </c>
      <c r="P8" s="1">
        <v>0.11</v>
      </c>
    </row>
    <row r="9" spans="1:16" x14ac:dyDescent="0.25">
      <c r="N9" t="s">
        <v>253</v>
      </c>
      <c r="P9" s="1">
        <v>7.0000000000000007E-2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248</v>
      </c>
      <c r="B21" s="5">
        <v>224</v>
      </c>
      <c r="C21" s="6">
        <v>0.22500000000000001</v>
      </c>
    </row>
    <row r="22" spans="1:3" x14ac:dyDescent="0.25">
      <c r="A22" s="7" t="s">
        <v>249</v>
      </c>
      <c r="B22" s="9">
        <v>119</v>
      </c>
      <c r="C22" s="10">
        <v>0.11900000000000001</v>
      </c>
    </row>
    <row r="23" spans="1:3" x14ac:dyDescent="0.25">
      <c r="A23" s="3" t="s">
        <v>191</v>
      </c>
      <c r="B23" s="5">
        <v>171</v>
      </c>
      <c r="C23" s="6">
        <v>0.17100000000000001</v>
      </c>
    </row>
    <row r="24" spans="1:3" x14ac:dyDescent="0.25">
      <c r="A24" s="7" t="s">
        <v>250</v>
      </c>
      <c r="B24" s="9">
        <v>128</v>
      </c>
      <c r="C24" s="10">
        <v>0.128</v>
      </c>
    </row>
    <row r="25" spans="1:3" x14ac:dyDescent="0.25">
      <c r="A25" s="3" t="s">
        <v>251</v>
      </c>
      <c r="B25" s="5">
        <v>176</v>
      </c>
      <c r="C25" s="6">
        <v>0.17600000000000002</v>
      </c>
    </row>
    <row r="26" spans="1:3" x14ac:dyDescent="0.25">
      <c r="A26" s="7" t="s">
        <v>252</v>
      </c>
      <c r="B26" s="9">
        <v>107</v>
      </c>
      <c r="C26" s="10">
        <v>0.107</v>
      </c>
    </row>
    <row r="27" spans="1:3" x14ac:dyDescent="0.25">
      <c r="A27" s="3" t="s">
        <v>253</v>
      </c>
      <c r="B27" s="5">
        <v>74</v>
      </c>
      <c r="C27" s="6">
        <v>7.400000000000001E-2</v>
      </c>
    </row>
  </sheetData>
  <pageMargins left="0.75" right="0.75" top="1" bottom="1" header="0.5" footer="0.5"/>
  <pageSetup orientation="portrait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5518E-D990-4142-889B-C5EFFF61D0C0}">
  <dimension ref="A1:P25"/>
  <sheetViews>
    <sheetView workbookViewId="0">
      <selection activeCell="K37" sqref="K37"/>
    </sheetView>
  </sheetViews>
  <sheetFormatPr defaultRowHeight="13.2" x14ac:dyDescent="0.25"/>
  <sheetData>
    <row r="1" spans="1:16" x14ac:dyDescent="0.25">
      <c r="A1" s="63" t="s">
        <v>257</v>
      </c>
    </row>
    <row r="2" spans="1:16" x14ac:dyDescent="0.25">
      <c r="A2" s="63" t="s">
        <v>258</v>
      </c>
    </row>
    <row r="3" spans="1:16" x14ac:dyDescent="0.25">
      <c r="A3" t="s">
        <v>259</v>
      </c>
      <c r="N3" t="s">
        <v>260</v>
      </c>
      <c r="P3" s="1">
        <v>0.56999999999999995</v>
      </c>
    </row>
    <row r="4" spans="1:16" x14ac:dyDescent="0.25">
      <c r="N4" t="s">
        <v>261</v>
      </c>
      <c r="P4" s="1">
        <v>0.21</v>
      </c>
    </row>
    <row r="5" spans="1:16" x14ac:dyDescent="0.25">
      <c r="N5" t="s">
        <v>262</v>
      </c>
      <c r="P5" s="1">
        <v>0.18</v>
      </c>
    </row>
    <row r="6" spans="1:16" x14ac:dyDescent="0.25">
      <c r="N6" t="s">
        <v>263</v>
      </c>
      <c r="P6" s="1">
        <v>0.14000000000000001</v>
      </c>
    </row>
    <row r="7" spans="1:16" x14ac:dyDescent="0.25">
      <c r="N7" t="s">
        <v>264</v>
      </c>
      <c r="P7" s="1">
        <v>0.19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260</v>
      </c>
      <c r="B21" s="5">
        <v>799</v>
      </c>
      <c r="C21" s="6">
        <v>0.57399999999999995</v>
      </c>
    </row>
    <row r="22" spans="1:3" x14ac:dyDescent="0.25">
      <c r="A22" s="7" t="s">
        <v>261</v>
      </c>
      <c r="B22" s="9">
        <v>286</v>
      </c>
      <c r="C22" s="10">
        <v>0.20499999999999999</v>
      </c>
    </row>
    <row r="23" spans="1:3" x14ac:dyDescent="0.25">
      <c r="A23" s="3" t="s">
        <v>262</v>
      </c>
      <c r="B23" s="5">
        <v>248</v>
      </c>
      <c r="C23" s="6">
        <v>0.17800000000000002</v>
      </c>
    </row>
    <row r="24" spans="1:3" x14ac:dyDescent="0.25">
      <c r="A24" s="7" t="s">
        <v>263</v>
      </c>
      <c r="B24" s="9">
        <v>190</v>
      </c>
      <c r="C24" s="10">
        <v>0.13600000000000001</v>
      </c>
    </row>
    <row r="25" spans="1:3" x14ac:dyDescent="0.25">
      <c r="A25" s="3" t="s">
        <v>264</v>
      </c>
      <c r="B25" s="5">
        <v>266</v>
      </c>
      <c r="C25" s="6">
        <v>0.191</v>
      </c>
    </row>
  </sheetData>
  <pageMargins left="0.75" right="0.75" top="1" bottom="1" header="0.5" footer="0.5"/>
  <pageSetup orientation="portrait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01F6F-7A57-4D97-AA00-5874F3E8C12D}">
  <dimension ref="A1:P22"/>
  <sheetViews>
    <sheetView workbookViewId="0">
      <selection activeCell="M14" sqref="M14"/>
    </sheetView>
  </sheetViews>
  <sheetFormatPr defaultRowHeight="13.2" x14ac:dyDescent="0.25"/>
  <sheetData>
    <row r="1" spans="1:16" x14ac:dyDescent="0.25">
      <c r="A1" s="63" t="s">
        <v>265</v>
      </c>
    </row>
    <row r="2" spans="1:16" x14ac:dyDescent="0.25">
      <c r="A2" s="63" t="s">
        <v>266</v>
      </c>
    </row>
    <row r="3" spans="1:16" x14ac:dyDescent="0.25">
      <c r="A3" t="s">
        <v>267</v>
      </c>
      <c r="N3" t="s">
        <v>68</v>
      </c>
      <c r="P3" s="1">
        <v>0.82</v>
      </c>
    </row>
    <row r="4" spans="1:16" x14ac:dyDescent="0.25">
      <c r="N4" t="s">
        <v>69</v>
      </c>
      <c r="P4" s="1">
        <v>0.18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68</v>
      </c>
      <c r="B21" s="5">
        <v>787</v>
      </c>
      <c r="C21" s="6">
        <v>0.82099999999999995</v>
      </c>
    </row>
    <row r="22" spans="1:3" x14ac:dyDescent="0.25">
      <c r="A22" s="7" t="s">
        <v>69</v>
      </c>
      <c r="B22" s="9">
        <v>172</v>
      </c>
      <c r="C22" s="10">
        <v>0.17899999999999999</v>
      </c>
    </row>
  </sheetData>
  <pageMargins left="0.75" right="0.75" top="1" bottom="1" header="0.5" footer="0.5"/>
  <pageSetup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991C3-D831-4EA6-B3BA-876A9A068D04}">
  <dimension ref="A1:P23"/>
  <sheetViews>
    <sheetView workbookViewId="0">
      <selection activeCell="L18" sqref="L18"/>
    </sheetView>
  </sheetViews>
  <sheetFormatPr defaultRowHeight="13.2" x14ac:dyDescent="0.25"/>
  <sheetData>
    <row r="1" spans="1:16" x14ac:dyDescent="0.25">
      <c r="A1" s="63" t="s">
        <v>268</v>
      </c>
    </row>
    <row r="2" spans="1:16" x14ac:dyDescent="0.25">
      <c r="A2" s="63" t="s">
        <v>269</v>
      </c>
    </row>
    <row r="3" spans="1:16" x14ac:dyDescent="0.25">
      <c r="A3" t="s">
        <v>270</v>
      </c>
      <c r="N3" t="s">
        <v>271</v>
      </c>
      <c r="P3" s="1">
        <v>0.56999999999999995</v>
      </c>
    </row>
    <row r="4" spans="1:16" x14ac:dyDescent="0.25">
      <c r="N4" t="s">
        <v>272</v>
      </c>
      <c r="P4" s="1">
        <v>0.23</v>
      </c>
    </row>
    <row r="5" spans="1:16" x14ac:dyDescent="0.25">
      <c r="N5" t="s">
        <v>69</v>
      </c>
      <c r="P5" s="1">
        <v>0.27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271</v>
      </c>
      <c r="B21" s="5">
        <v>790</v>
      </c>
      <c r="C21" s="6">
        <v>0.56600000000000006</v>
      </c>
    </row>
    <row r="22" spans="1:3" x14ac:dyDescent="0.25">
      <c r="A22" s="7" t="s">
        <v>272</v>
      </c>
      <c r="B22" s="9">
        <v>322</v>
      </c>
      <c r="C22" s="10">
        <v>0.23100000000000001</v>
      </c>
    </row>
    <row r="23" spans="1:3" x14ac:dyDescent="0.25">
      <c r="A23" s="3" t="s">
        <v>69</v>
      </c>
      <c r="B23" s="5">
        <v>383</v>
      </c>
      <c r="C23" s="6">
        <v>0.27500000000000002</v>
      </c>
    </row>
  </sheetData>
  <pageMargins left="0.75" right="0.75" top="1" bottom="1" header="0.5" footer="0.5"/>
  <pageSetup orientation="portrait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E6083-E62B-4A6B-A6FF-46D9FD66CAE2}">
  <dimension ref="A1:P23"/>
  <sheetViews>
    <sheetView workbookViewId="0">
      <selection activeCell="L35" sqref="L35"/>
    </sheetView>
  </sheetViews>
  <sheetFormatPr defaultRowHeight="13.2" x14ac:dyDescent="0.25"/>
  <sheetData>
    <row r="1" spans="1:16" x14ac:dyDescent="0.25">
      <c r="A1" s="63" t="s">
        <v>273</v>
      </c>
    </row>
    <row r="2" spans="1:16" x14ac:dyDescent="0.25">
      <c r="A2" s="63" t="s">
        <v>274</v>
      </c>
    </row>
    <row r="3" spans="1:16" x14ac:dyDescent="0.25">
      <c r="A3" t="s">
        <v>275</v>
      </c>
      <c r="N3" t="s">
        <v>276</v>
      </c>
      <c r="P3" s="1">
        <v>0.7</v>
      </c>
    </row>
    <row r="4" spans="1:16" x14ac:dyDescent="0.25">
      <c r="N4" t="s">
        <v>277</v>
      </c>
      <c r="P4" s="1">
        <v>0.33</v>
      </c>
    </row>
    <row r="5" spans="1:16" x14ac:dyDescent="0.25">
      <c r="N5" t="s">
        <v>69</v>
      </c>
      <c r="P5" s="1">
        <v>0.08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276</v>
      </c>
      <c r="B21" s="5">
        <v>640</v>
      </c>
      <c r="C21" s="6">
        <v>0.69799999999999995</v>
      </c>
    </row>
    <row r="22" spans="1:3" x14ac:dyDescent="0.25">
      <c r="A22" s="7" t="s">
        <v>277</v>
      </c>
      <c r="B22" s="9">
        <v>307</v>
      </c>
      <c r="C22" s="10">
        <v>0.33500000000000002</v>
      </c>
    </row>
    <row r="23" spans="1:3" x14ac:dyDescent="0.25">
      <c r="A23" s="3" t="s">
        <v>69</v>
      </c>
      <c r="B23" s="5">
        <v>73</v>
      </c>
      <c r="C23" s="6">
        <v>0.08</v>
      </c>
    </row>
  </sheetData>
  <pageMargins left="0.75" right="0.75" top="1" bottom="1" header="0.5" footer="0.5"/>
  <pageSetup orientation="portrait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D2B65-1905-4D6A-892B-E88113D08987}">
  <dimension ref="A1:P23"/>
  <sheetViews>
    <sheetView workbookViewId="0">
      <selection activeCell="M24" sqref="M24"/>
    </sheetView>
  </sheetViews>
  <sheetFormatPr defaultRowHeight="13.2" x14ac:dyDescent="0.25"/>
  <sheetData>
    <row r="1" spans="1:16" x14ac:dyDescent="0.25">
      <c r="A1" s="63" t="s">
        <v>278</v>
      </c>
    </row>
    <row r="2" spans="1:16" x14ac:dyDescent="0.25">
      <c r="A2" s="63" t="s">
        <v>279</v>
      </c>
    </row>
    <row r="3" spans="1:16" x14ac:dyDescent="0.25">
      <c r="A3" t="s">
        <v>280</v>
      </c>
      <c r="N3" t="s">
        <v>281</v>
      </c>
      <c r="P3" s="1">
        <v>0.28999999999999998</v>
      </c>
    </row>
    <row r="4" spans="1:16" x14ac:dyDescent="0.25">
      <c r="N4" t="s">
        <v>282</v>
      </c>
      <c r="P4" s="1">
        <v>0.1</v>
      </c>
    </row>
    <row r="5" spans="1:16" x14ac:dyDescent="0.25">
      <c r="N5" t="s">
        <v>283</v>
      </c>
      <c r="P5" s="1">
        <v>0.65</v>
      </c>
    </row>
    <row r="8" spans="1:16" x14ac:dyDescent="0.25">
      <c r="N8" t="s">
        <v>68</v>
      </c>
      <c r="O8" s="62">
        <f>SUM(9507-O9)</f>
        <v>3336</v>
      </c>
      <c r="P8" s="67">
        <f>SUM(O8/9507)</f>
        <v>0.35089933733038814</v>
      </c>
    </row>
    <row r="9" spans="1:16" x14ac:dyDescent="0.25">
      <c r="N9" t="s">
        <v>69</v>
      </c>
      <c r="O9" s="5">
        <v>6171</v>
      </c>
      <c r="P9" s="67">
        <f>SUM(O9/9507)</f>
        <v>0.64910066266961186</v>
      </c>
    </row>
    <row r="11" spans="1:16" x14ac:dyDescent="0.25">
      <c r="N11" t="s">
        <v>284</v>
      </c>
      <c r="O11">
        <v>369</v>
      </c>
      <c r="P11" s="67">
        <f>SUM(O11/9507)</f>
        <v>3.881350583780372E-2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285</v>
      </c>
      <c r="B21" s="5">
        <v>2793</v>
      </c>
      <c r="C21" s="6">
        <v>0.29399999999999998</v>
      </c>
    </row>
    <row r="22" spans="1:3" x14ac:dyDescent="0.25">
      <c r="A22" s="7" t="s">
        <v>286</v>
      </c>
      <c r="B22" s="9">
        <v>938</v>
      </c>
      <c r="C22" s="10">
        <v>9.9000000000000005E-2</v>
      </c>
    </row>
    <row r="23" spans="1:3" x14ac:dyDescent="0.25">
      <c r="A23" s="3" t="s">
        <v>283</v>
      </c>
      <c r="B23" s="5">
        <v>6171</v>
      </c>
      <c r="C23" s="6">
        <v>0.64900000000000002</v>
      </c>
    </row>
  </sheetData>
  <pageMargins left="0.75" right="0.75" top="1" bottom="1" header="0.5" footer="0.5"/>
  <pageSetup orientation="portrait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B8CE8-C58E-4A52-8E90-80224EA23A08}">
  <dimension ref="A1:A3"/>
  <sheetViews>
    <sheetView workbookViewId="0">
      <selection activeCell="F13" sqref="F13"/>
    </sheetView>
  </sheetViews>
  <sheetFormatPr defaultRowHeight="13.2" x14ac:dyDescent="0.25"/>
  <sheetData>
    <row r="1" spans="1:1" x14ac:dyDescent="0.25">
      <c r="A1" s="63" t="s">
        <v>287</v>
      </c>
    </row>
    <row r="2" spans="1:1" x14ac:dyDescent="0.25">
      <c r="A2" s="63" t="s">
        <v>288</v>
      </c>
    </row>
    <row r="3" spans="1:1" x14ac:dyDescent="0.25">
      <c r="A3" t="s">
        <v>289</v>
      </c>
    </row>
  </sheetData>
  <pageMargins left="0.75" right="0.75" top="1" bottom="1" header="0.5" footer="0.5"/>
  <pageSetup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A78BC-C8DB-43C6-8972-A4123E013462}">
  <dimension ref="A1:T25"/>
  <sheetViews>
    <sheetView workbookViewId="0">
      <selection activeCell="M20" sqref="M20"/>
    </sheetView>
  </sheetViews>
  <sheetFormatPr defaultRowHeight="13.2" x14ac:dyDescent="0.25"/>
  <sheetData>
    <row r="1" spans="1:20" x14ac:dyDescent="0.25">
      <c r="A1" s="63" t="s">
        <v>290</v>
      </c>
    </row>
    <row r="2" spans="1:20" x14ac:dyDescent="0.25">
      <c r="A2" s="63" t="s">
        <v>291</v>
      </c>
    </row>
    <row r="3" spans="1:20" x14ac:dyDescent="0.25">
      <c r="A3" t="s">
        <v>292</v>
      </c>
      <c r="Q3" s="1"/>
      <c r="R3" s="1"/>
      <c r="S3" s="1"/>
      <c r="T3" s="1"/>
    </row>
    <row r="4" spans="1:20" x14ac:dyDescent="0.25">
      <c r="Q4" s="1"/>
      <c r="R4" s="1"/>
      <c r="S4" s="1"/>
      <c r="T4" s="1"/>
    </row>
    <row r="5" spans="1:20" ht="52.8" x14ac:dyDescent="0.25">
      <c r="O5" s="11" t="s">
        <v>296</v>
      </c>
      <c r="P5" s="11" t="s">
        <v>297</v>
      </c>
      <c r="Q5" s="11" t="s">
        <v>298</v>
      </c>
      <c r="R5" s="11" t="s">
        <v>283</v>
      </c>
      <c r="S5" s="1"/>
      <c r="T5" s="1"/>
    </row>
    <row r="6" spans="1:20" x14ac:dyDescent="0.25">
      <c r="N6" t="s">
        <v>295</v>
      </c>
      <c r="O6" s="1">
        <v>0.51</v>
      </c>
      <c r="P6" s="1">
        <v>0.12</v>
      </c>
      <c r="Q6" s="1">
        <v>0.13</v>
      </c>
      <c r="R6" s="1">
        <v>0.24</v>
      </c>
      <c r="S6" s="1"/>
      <c r="T6" s="1"/>
    </row>
    <row r="7" spans="1:20" x14ac:dyDescent="0.25">
      <c r="N7" t="s">
        <v>294</v>
      </c>
      <c r="O7" s="1">
        <v>0.52</v>
      </c>
      <c r="P7" s="1">
        <v>0.13</v>
      </c>
      <c r="Q7" s="1">
        <v>0.12</v>
      </c>
      <c r="R7" s="1">
        <v>0.23</v>
      </c>
    </row>
    <row r="8" spans="1:20" x14ac:dyDescent="0.25">
      <c r="N8" t="s">
        <v>293</v>
      </c>
      <c r="O8" s="1">
        <v>0.64</v>
      </c>
      <c r="P8" s="1">
        <v>0.12</v>
      </c>
      <c r="Q8" s="1">
        <v>0.13</v>
      </c>
      <c r="R8" s="1">
        <v>0.11</v>
      </c>
    </row>
    <row r="20" spans="1:7" ht="52.8" x14ac:dyDescent="0.25">
      <c r="A20" s="2" t="s">
        <v>48</v>
      </c>
      <c r="B20" s="11" t="s">
        <v>296</v>
      </c>
      <c r="C20" s="11" t="s">
        <v>297</v>
      </c>
      <c r="D20" s="11" t="s">
        <v>298</v>
      </c>
      <c r="E20" s="11" t="s">
        <v>283</v>
      </c>
      <c r="F20" s="2" t="s">
        <v>82</v>
      </c>
      <c r="G20" s="2" t="s">
        <v>83</v>
      </c>
    </row>
    <row r="21" spans="1:7" x14ac:dyDescent="0.25">
      <c r="A21" s="4" t="s">
        <v>299</v>
      </c>
      <c r="B21" s="6">
        <v>0.64400000000000002</v>
      </c>
      <c r="C21" s="6">
        <v>0.11599999999999999</v>
      </c>
      <c r="D21" s="6">
        <v>0.13100000000000001</v>
      </c>
      <c r="E21" s="6">
        <v>0.109</v>
      </c>
      <c r="F21" s="12">
        <v>1.7</v>
      </c>
      <c r="G21" s="12">
        <v>1</v>
      </c>
    </row>
    <row r="22" spans="1:7" x14ac:dyDescent="0.25">
      <c r="A22" s="8" t="s">
        <v>300</v>
      </c>
      <c r="B22" s="10">
        <v>0.51800000000000002</v>
      </c>
      <c r="C22" s="10">
        <v>0.129</v>
      </c>
      <c r="D22" s="10">
        <v>0.124</v>
      </c>
      <c r="E22" s="10">
        <v>0.22899999999999998</v>
      </c>
      <c r="F22" s="13">
        <v>2.1</v>
      </c>
      <c r="G22" s="13">
        <v>1</v>
      </c>
    </row>
    <row r="23" spans="1:7" x14ac:dyDescent="0.25">
      <c r="A23" s="4" t="s">
        <v>301</v>
      </c>
      <c r="B23" s="6">
        <v>0.505</v>
      </c>
      <c r="C23" s="6">
        <v>0.12</v>
      </c>
      <c r="D23" s="6">
        <v>0.13100000000000001</v>
      </c>
      <c r="E23" s="6">
        <v>0.24399999999999999</v>
      </c>
      <c r="F23" s="12">
        <v>2.1</v>
      </c>
      <c r="G23" s="12">
        <v>1</v>
      </c>
    </row>
    <row r="24" spans="1:7" x14ac:dyDescent="0.25">
      <c r="A24" s="8" t="s">
        <v>302</v>
      </c>
      <c r="B24" s="10">
        <v>0.55000000000000004</v>
      </c>
      <c r="C24" s="10">
        <v>0.12</v>
      </c>
      <c r="D24" s="10">
        <v>0.124</v>
      </c>
      <c r="E24" s="10">
        <v>0.20600000000000002</v>
      </c>
      <c r="F24" s="13">
        <v>2</v>
      </c>
      <c r="G24" s="13">
        <v>1</v>
      </c>
    </row>
    <row r="25" spans="1:7" x14ac:dyDescent="0.25">
      <c r="A25" s="4" t="s">
        <v>84</v>
      </c>
      <c r="B25" s="4"/>
      <c r="C25" s="4"/>
      <c r="D25" s="4"/>
      <c r="E25" s="4"/>
      <c r="F25" s="12">
        <v>2</v>
      </c>
      <c r="G25" s="12">
        <v>1</v>
      </c>
    </row>
  </sheetData>
  <pageMargins left="0.75" right="0.75" top="1" bottom="1" header="0.5" footer="0.5"/>
  <pageSetup orientation="portrait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E6DF8-073E-4EE9-A491-B0DC25FE0602}">
  <dimension ref="A1:P25"/>
  <sheetViews>
    <sheetView workbookViewId="0">
      <selection activeCell="N20" sqref="N20"/>
    </sheetView>
  </sheetViews>
  <sheetFormatPr defaultRowHeight="13.2" x14ac:dyDescent="0.25"/>
  <sheetData>
    <row r="1" spans="1:16" x14ac:dyDescent="0.25">
      <c r="A1" s="63" t="s">
        <v>303</v>
      </c>
    </row>
    <row r="2" spans="1:16" x14ac:dyDescent="0.25">
      <c r="A2" s="63" t="s">
        <v>291</v>
      </c>
    </row>
    <row r="3" spans="1:16" x14ac:dyDescent="0.25">
      <c r="A3" t="s">
        <v>304</v>
      </c>
      <c r="N3" t="s">
        <v>305</v>
      </c>
      <c r="P3" s="1">
        <v>0.34</v>
      </c>
    </row>
    <row r="4" spans="1:16" x14ac:dyDescent="0.25">
      <c r="N4" t="s">
        <v>306</v>
      </c>
      <c r="P4" s="1">
        <v>0.16</v>
      </c>
    </row>
    <row r="5" spans="1:16" x14ac:dyDescent="0.25">
      <c r="N5" t="s">
        <v>307</v>
      </c>
      <c r="P5" s="1">
        <v>0.13</v>
      </c>
    </row>
    <row r="6" spans="1:16" x14ac:dyDescent="0.25">
      <c r="N6" t="s">
        <v>308</v>
      </c>
      <c r="P6" s="1">
        <v>0.08</v>
      </c>
    </row>
    <row r="7" spans="1:16" x14ac:dyDescent="0.25">
      <c r="N7" t="s">
        <v>216</v>
      </c>
      <c r="P7" s="1">
        <v>0.46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305</v>
      </c>
      <c r="B21" s="5">
        <v>785</v>
      </c>
      <c r="C21" s="6">
        <v>0.33600000000000002</v>
      </c>
    </row>
    <row r="22" spans="1:3" x14ac:dyDescent="0.25">
      <c r="A22" s="7" t="s">
        <v>306</v>
      </c>
      <c r="B22" s="9">
        <v>363</v>
      </c>
      <c r="C22" s="10">
        <v>0.156</v>
      </c>
    </row>
    <row r="23" spans="1:3" x14ac:dyDescent="0.25">
      <c r="A23" s="3" t="s">
        <v>307</v>
      </c>
      <c r="B23" s="5">
        <v>294</v>
      </c>
      <c r="C23" s="6">
        <v>0.126</v>
      </c>
    </row>
    <row r="24" spans="1:3" x14ac:dyDescent="0.25">
      <c r="A24" s="7" t="s">
        <v>308</v>
      </c>
      <c r="B24" s="9">
        <v>181</v>
      </c>
      <c r="C24" s="10">
        <v>7.8E-2</v>
      </c>
    </row>
    <row r="25" spans="1:3" x14ac:dyDescent="0.25">
      <c r="A25" s="3" t="s">
        <v>216</v>
      </c>
      <c r="B25" s="5">
        <v>1072</v>
      </c>
      <c r="C25" s="6">
        <v>0.45899999999999996</v>
      </c>
    </row>
  </sheetData>
  <pageMargins left="0.75" right="0.75" top="1" bottom="1" header="0.5" footer="0.5"/>
  <pageSetup orientation="portrait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27031-A28E-4A6A-AFB9-EBA237CD5B6E}">
  <dimension ref="A1:U23"/>
  <sheetViews>
    <sheetView workbookViewId="0">
      <selection activeCell="Q3" sqref="Q3"/>
    </sheetView>
  </sheetViews>
  <sheetFormatPr defaultRowHeight="13.2" x14ac:dyDescent="0.25"/>
  <sheetData>
    <row r="1" spans="1:21" x14ac:dyDescent="0.25">
      <c r="A1" s="63" t="s">
        <v>309</v>
      </c>
    </row>
    <row r="2" spans="1:21" x14ac:dyDescent="0.25">
      <c r="A2" t="s">
        <v>310</v>
      </c>
      <c r="N2" t="s">
        <v>311</v>
      </c>
      <c r="Q2" s="1">
        <v>0.24</v>
      </c>
      <c r="R2" s="1">
        <v>0.16</v>
      </c>
      <c r="S2" s="1">
        <v>0.32</v>
      </c>
      <c r="T2" s="1">
        <v>0.17</v>
      </c>
      <c r="U2" s="1">
        <v>0.11</v>
      </c>
    </row>
    <row r="3" spans="1:21" x14ac:dyDescent="0.25">
      <c r="N3" t="s">
        <v>312</v>
      </c>
      <c r="Q3" s="1">
        <v>0.25</v>
      </c>
      <c r="R3" s="1">
        <v>0.2</v>
      </c>
      <c r="S3" s="1">
        <v>0.32</v>
      </c>
      <c r="T3" s="1">
        <v>0.15</v>
      </c>
      <c r="U3" s="1">
        <v>0.08</v>
      </c>
    </row>
    <row r="4" spans="1:21" x14ac:dyDescent="0.25">
      <c r="N4" t="s">
        <v>313</v>
      </c>
      <c r="Q4" s="1">
        <v>0.16</v>
      </c>
      <c r="R4" s="1">
        <v>0.14000000000000001</v>
      </c>
      <c r="S4" s="1">
        <v>0.31</v>
      </c>
      <c r="T4" s="1">
        <v>0.23</v>
      </c>
      <c r="U4" s="1">
        <v>0.16</v>
      </c>
    </row>
    <row r="19" spans="1:8" ht="26.4" x14ac:dyDescent="0.25">
      <c r="A19" s="2" t="s">
        <v>48</v>
      </c>
      <c r="B19" s="11" t="s">
        <v>314</v>
      </c>
      <c r="C19" s="11" t="s">
        <v>315</v>
      </c>
      <c r="D19" s="11" t="s">
        <v>316</v>
      </c>
      <c r="E19" s="11" t="s">
        <v>317</v>
      </c>
      <c r="F19" s="11" t="s">
        <v>318</v>
      </c>
      <c r="G19" s="2" t="s">
        <v>82</v>
      </c>
      <c r="H19" s="2" t="s">
        <v>83</v>
      </c>
    </row>
    <row r="20" spans="1:8" x14ac:dyDescent="0.25">
      <c r="A20" s="4" t="s">
        <v>319</v>
      </c>
      <c r="B20" s="6">
        <v>0.23600000000000002</v>
      </c>
      <c r="C20" s="6">
        <v>0.16500000000000001</v>
      </c>
      <c r="D20" s="6">
        <v>0.317</v>
      </c>
      <c r="E20" s="6">
        <v>0.17199999999999999</v>
      </c>
      <c r="F20" s="6">
        <v>0.11</v>
      </c>
      <c r="G20" s="12">
        <v>2.8</v>
      </c>
      <c r="H20" s="12">
        <v>3</v>
      </c>
    </row>
    <row r="21" spans="1:8" x14ac:dyDescent="0.25">
      <c r="A21" s="8" t="s">
        <v>320</v>
      </c>
      <c r="B21" s="10">
        <v>0.245</v>
      </c>
      <c r="C21" s="10">
        <v>0.19699999999999998</v>
      </c>
      <c r="D21" s="10">
        <v>0.32400000000000001</v>
      </c>
      <c r="E21" s="10">
        <v>0.151</v>
      </c>
      <c r="F21" s="10">
        <v>8.3000000000000004E-2</v>
      </c>
      <c r="G21" s="13">
        <v>2.6</v>
      </c>
      <c r="H21" s="13">
        <v>3</v>
      </c>
    </row>
    <row r="22" spans="1:8" x14ac:dyDescent="0.25">
      <c r="A22" s="4" t="s">
        <v>321</v>
      </c>
      <c r="B22" s="6">
        <v>0.16600000000000001</v>
      </c>
      <c r="C22" s="6">
        <v>0.13699999999999998</v>
      </c>
      <c r="D22" s="6">
        <v>0.308</v>
      </c>
      <c r="E22" s="6">
        <v>0.23100000000000001</v>
      </c>
      <c r="F22" s="6">
        <v>0.158</v>
      </c>
      <c r="G22" s="12">
        <v>3.1</v>
      </c>
      <c r="H22" s="12">
        <v>3</v>
      </c>
    </row>
    <row r="23" spans="1:8" x14ac:dyDescent="0.25">
      <c r="A23" s="4" t="s">
        <v>84</v>
      </c>
      <c r="B23" s="4"/>
      <c r="C23" s="4"/>
      <c r="D23" s="4"/>
      <c r="E23" s="4"/>
      <c r="F23" s="4"/>
      <c r="G23" s="12">
        <v>2.8</v>
      </c>
      <c r="H23" s="12">
        <v>3</v>
      </c>
    </row>
  </sheetData>
  <pageMargins left="0.75" right="0.75" top="1" bottom="1" header="0.5" footer="0.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03BD4-3710-499F-911F-9C5DA1BF0E2C}">
  <dimension ref="A1:P27"/>
  <sheetViews>
    <sheetView workbookViewId="0">
      <selection activeCell="L21" sqref="L21"/>
    </sheetView>
  </sheetViews>
  <sheetFormatPr defaultRowHeight="13.2" x14ac:dyDescent="0.25"/>
  <sheetData>
    <row r="1" spans="1:16" x14ac:dyDescent="0.25">
      <c r="A1" s="63" t="s">
        <v>44</v>
      </c>
    </row>
    <row r="2" spans="1:16" x14ac:dyDescent="0.25">
      <c r="A2" s="63" t="s">
        <v>51</v>
      </c>
    </row>
    <row r="3" spans="1:16" x14ac:dyDescent="0.25">
      <c r="A3" t="s">
        <v>52</v>
      </c>
      <c r="N3" t="s">
        <v>53</v>
      </c>
      <c r="P3" s="1">
        <v>0</v>
      </c>
    </row>
    <row r="4" spans="1:16" x14ac:dyDescent="0.25">
      <c r="N4" t="s">
        <v>54</v>
      </c>
      <c r="P4" s="1">
        <v>0.45</v>
      </c>
    </row>
    <row r="5" spans="1:16" x14ac:dyDescent="0.25">
      <c r="N5" t="s">
        <v>55</v>
      </c>
      <c r="P5" s="1">
        <v>0.3</v>
      </c>
    </row>
    <row r="6" spans="1:16" x14ac:dyDescent="0.25">
      <c r="N6" t="s">
        <v>56</v>
      </c>
      <c r="P6" s="1">
        <v>0.14000000000000001</v>
      </c>
    </row>
    <row r="7" spans="1:16" x14ac:dyDescent="0.25">
      <c r="N7" t="s">
        <v>57</v>
      </c>
      <c r="P7" s="1">
        <v>0.05</v>
      </c>
    </row>
    <row r="8" spans="1:16" x14ac:dyDescent="0.25">
      <c r="N8" t="s">
        <v>58</v>
      </c>
      <c r="P8" s="1">
        <v>0.03</v>
      </c>
    </row>
    <row r="9" spans="1:16" x14ac:dyDescent="0.25">
      <c r="N9" t="s">
        <v>59</v>
      </c>
      <c r="P9" s="1">
        <v>0.03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53</v>
      </c>
      <c r="B21" s="5">
        <v>0</v>
      </c>
      <c r="C21" s="6">
        <v>0</v>
      </c>
    </row>
    <row r="22" spans="1:3" x14ac:dyDescent="0.25">
      <c r="A22" s="7" t="s">
        <v>54</v>
      </c>
      <c r="B22" s="9">
        <v>9239</v>
      </c>
      <c r="C22" s="10">
        <v>0.44900000000000001</v>
      </c>
    </row>
    <row r="23" spans="1:3" x14ac:dyDescent="0.25">
      <c r="A23" s="3" t="s">
        <v>55</v>
      </c>
      <c r="B23" s="5">
        <v>6264</v>
      </c>
      <c r="C23" s="6">
        <v>0.30399999999999999</v>
      </c>
    </row>
    <row r="24" spans="1:3" x14ac:dyDescent="0.25">
      <c r="A24" s="7" t="s">
        <v>56</v>
      </c>
      <c r="B24" s="9">
        <v>2807</v>
      </c>
      <c r="C24" s="10">
        <v>0.13600000000000001</v>
      </c>
    </row>
    <row r="25" spans="1:3" x14ac:dyDescent="0.25">
      <c r="A25" s="3" t="s">
        <v>57</v>
      </c>
      <c r="B25" s="5">
        <v>1126</v>
      </c>
      <c r="C25" s="6">
        <v>5.5E-2</v>
      </c>
    </row>
    <row r="26" spans="1:3" x14ac:dyDescent="0.25">
      <c r="A26" s="7" t="s">
        <v>58</v>
      </c>
      <c r="B26" s="9">
        <v>574</v>
      </c>
      <c r="C26" s="10">
        <v>2.7999999999999997E-2</v>
      </c>
    </row>
    <row r="27" spans="1:3" x14ac:dyDescent="0.25">
      <c r="A27" s="3" t="s">
        <v>59</v>
      </c>
      <c r="B27" s="5">
        <v>582</v>
      </c>
      <c r="C27" s="6">
        <v>2.7999999999999997E-2</v>
      </c>
    </row>
  </sheetData>
  <pageMargins left="0.75" right="0.75" top="1" bottom="1" header="0.5" footer="0.5"/>
  <pageSetup orientation="portrait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19F04-06C8-4462-A837-7654EED04712}">
  <dimension ref="A1:A3"/>
  <sheetViews>
    <sheetView workbookViewId="0">
      <selection activeCell="M23" sqref="M23"/>
    </sheetView>
  </sheetViews>
  <sheetFormatPr defaultRowHeight="13.2" x14ac:dyDescent="0.25"/>
  <sheetData>
    <row r="1" spans="1:1" x14ac:dyDescent="0.25">
      <c r="A1" s="63" t="s">
        <v>322</v>
      </c>
    </row>
    <row r="2" spans="1:1" x14ac:dyDescent="0.25">
      <c r="A2" s="63" t="s">
        <v>93</v>
      </c>
    </row>
    <row r="3" spans="1:1" x14ac:dyDescent="0.25">
      <c r="A3" t="s">
        <v>323</v>
      </c>
    </row>
  </sheetData>
  <pageMargins left="0.75" right="0.75" top="1" bottom="1" header="0.5" footer="0.5"/>
  <pageSetup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B645B-03AE-447B-A4FA-95869A9A73CC}">
  <dimension ref="A1:F5"/>
  <sheetViews>
    <sheetView workbookViewId="0">
      <selection activeCell="D5" sqref="D5"/>
    </sheetView>
  </sheetViews>
  <sheetFormatPr defaultRowHeight="13.2" x14ac:dyDescent="0.25"/>
  <sheetData>
    <row r="1" spans="1:6" x14ac:dyDescent="0.25">
      <c r="A1" s="63" t="s">
        <v>324</v>
      </c>
    </row>
    <row r="2" spans="1:6" x14ac:dyDescent="0.25">
      <c r="A2" s="63" t="s">
        <v>291</v>
      </c>
    </row>
    <row r="3" spans="1:6" x14ac:dyDescent="0.25">
      <c r="A3" t="s">
        <v>325</v>
      </c>
    </row>
    <row r="4" spans="1:6" ht="52.8" x14ac:dyDescent="0.25">
      <c r="A4" s="11" t="s">
        <v>118</v>
      </c>
      <c r="B4" s="11" t="s">
        <v>119</v>
      </c>
      <c r="C4" s="11" t="s">
        <v>82</v>
      </c>
      <c r="D4" s="11" t="s">
        <v>83</v>
      </c>
      <c r="E4" s="11" t="s">
        <v>120</v>
      </c>
      <c r="F4" s="11" t="s">
        <v>121</v>
      </c>
    </row>
    <row r="5" spans="1:6" x14ac:dyDescent="0.25">
      <c r="A5" s="12">
        <v>0</v>
      </c>
      <c r="B5" s="12">
        <v>10</v>
      </c>
      <c r="C5" s="12">
        <v>7.5</v>
      </c>
      <c r="D5" s="12">
        <v>8</v>
      </c>
      <c r="E5" s="12">
        <v>10191</v>
      </c>
      <c r="F5" s="12">
        <v>3</v>
      </c>
    </row>
  </sheetData>
  <pageMargins left="0.75" right="0.75" top="1" bottom="1" header="0.5" footer="0.5"/>
  <pageSetup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5B14F-7DD0-40E3-A8FC-D836B6667B92}">
  <dimension ref="A1:P26"/>
  <sheetViews>
    <sheetView workbookViewId="0">
      <selection activeCell="A29" sqref="A29:XFD84"/>
    </sheetView>
  </sheetViews>
  <sheetFormatPr defaultRowHeight="13.2" x14ac:dyDescent="0.25"/>
  <cols>
    <col min="14" max="14" width="51.5546875" customWidth="1"/>
  </cols>
  <sheetData>
    <row r="1" spans="1:16" x14ac:dyDescent="0.25">
      <c r="A1" s="63" t="s">
        <v>326</v>
      </c>
    </row>
    <row r="2" spans="1:16" x14ac:dyDescent="0.25">
      <c r="A2" s="63" t="s">
        <v>104</v>
      </c>
    </row>
    <row r="3" spans="1:16" x14ac:dyDescent="0.25">
      <c r="A3" t="s">
        <v>327</v>
      </c>
      <c r="N3" t="s">
        <v>328</v>
      </c>
      <c r="P3" s="1">
        <v>0.25</v>
      </c>
    </row>
    <row r="4" spans="1:16" x14ac:dyDescent="0.25">
      <c r="N4" t="s">
        <v>329</v>
      </c>
      <c r="P4" s="1">
        <v>0.12</v>
      </c>
    </row>
    <row r="5" spans="1:16" x14ac:dyDescent="0.25">
      <c r="N5" t="s">
        <v>330</v>
      </c>
      <c r="P5" s="1">
        <v>0.09</v>
      </c>
    </row>
    <row r="6" spans="1:16" x14ac:dyDescent="0.25">
      <c r="N6" t="s">
        <v>331</v>
      </c>
      <c r="P6" s="1">
        <v>0.11</v>
      </c>
    </row>
    <row r="7" spans="1:16" x14ac:dyDescent="0.25">
      <c r="N7" t="s">
        <v>332</v>
      </c>
      <c r="P7" s="1">
        <v>0.06</v>
      </c>
    </row>
    <row r="8" spans="1:16" x14ac:dyDescent="0.25">
      <c r="N8" t="s">
        <v>216</v>
      </c>
      <c r="P8" s="1">
        <v>0.52</v>
      </c>
    </row>
    <row r="12" spans="1:16" x14ac:dyDescent="0.25">
      <c r="N12" t="s">
        <v>68</v>
      </c>
      <c r="O12">
        <v>3798</v>
      </c>
    </row>
    <row r="13" spans="1:16" x14ac:dyDescent="0.25">
      <c r="N13" t="s">
        <v>69</v>
      </c>
      <c r="O13">
        <v>4164</v>
      </c>
    </row>
    <row r="14" spans="1:16" x14ac:dyDescent="0.25">
      <c r="N14" t="s">
        <v>84</v>
      </c>
      <c r="O14">
        <f>SUM(O12:O13)</f>
        <v>7962</v>
      </c>
    </row>
    <row r="17" spans="1:16" x14ac:dyDescent="0.25">
      <c r="N17" t="s">
        <v>333</v>
      </c>
      <c r="O17">
        <v>1982</v>
      </c>
      <c r="P17" s="67">
        <f>SUM(O17/7961)</f>
        <v>0.24896369802788595</v>
      </c>
    </row>
    <row r="20" spans="1:16" x14ac:dyDescent="0.25">
      <c r="A20" s="2" t="s">
        <v>48</v>
      </c>
      <c r="B20" s="2" t="s">
        <v>49</v>
      </c>
      <c r="C20" s="2" t="s">
        <v>50</v>
      </c>
    </row>
    <row r="21" spans="1:16" x14ac:dyDescent="0.25">
      <c r="A21" s="3" t="s">
        <v>328</v>
      </c>
      <c r="B21" s="5">
        <v>2003</v>
      </c>
      <c r="C21" s="6">
        <v>0.252</v>
      </c>
    </row>
    <row r="22" spans="1:16" x14ac:dyDescent="0.25">
      <c r="A22" s="7" t="s">
        <v>329</v>
      </c>
      <c r="B22" s="9">
        <v>924</v>
      </c>
      <c r="C22" s="10">
        <v>0.11599999999999999</v>
      </c>
    </row>
    <row r="23" spans="1:16" x14ac:dyDescent="0.25">
      <c r="A23" s="3" t="s">
        <v>330</v>
      </c>
      <c r="B23" s="5">
        <v>753</v>
      </c>
      <c r="C23" s="6">
        <v>9.5000000000000001E-2</v>
      </c>
    </row>
    <row r="24" spans="1:16" x14ac:dyDescent="0.25">
      <c r="A24" s="7" t="s">
        <v>331</v>
      </c>
      <c r="B24" s="9">
        <v>914</v>
      </c>
      <c r="C24" s="10">
        <v>0.115</v>
      </c>
    </row>
    <row r="25" spans="1:16" x14ac:dyDescent="0.25">
      <c r="A25" s="3" t="s">
        <v>332</v>
      </c>
      <c r="B25" s="5">
        <v>468</v>
      </c>
      <c r="C25" s="6">
        <v>5.9000000000000004E-2</v>
      </c>
    </row>
    <row r="26" spans="1:16" x14ac:dyDescent="0.25">
      <c r="A26" s="7" t="s">
        <v>216</v>
      </c>
      <c r="B26" s="9">
        <v>4164</v>
      </c>
      <c r="C26" s="10">
        <v>0.52300000000000002</v>
      </c>
    </row>
  </sheetData>
  <pageMargins left="0.75" right="0.75" top="1" bottom="1" header="0.5" footer="0.5"/>
  <pageSetup orientation="portrait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EF9E7-B63D-4A66-8A27-B9CE8E9A128F}">
  <dimension ref="A1:P22"/>
  <sheetViews>
    <sheetView workbookViewId="0">
      <selection activeCell="I21" sqref="I21"/>
    </sheetView>
  </sheetViews>
  <sheetFormatPr defaultRowHeight="13.2" x14ac:dyDescent="0.25"/>
  <cols>
    <col min="1" max="1" width="32.77734375" customWidth="1"/>
  </cols>
  <sheetData>
    <row r="1" spans="1:16" x14ac:dyDescent="0.25">
      <c r="A1" s="63" t="s">
        <v>334</v>
      </c>
    </row>
    <row r="2" spans="1:16" x14ac:dyDescent="0.25">
      <c r="A2" t="s">
        <v>335</v>
      </c>
      <c r="N2" t="s">
        <v>336</v>
      </c>
      <c r="P2" s="1">
        <v>0.23</v>
      </c>
    </row>
    <row r="3" spans="1:16" x14ac:dyDescent="0.25">
      <c r="N3" t="s">
        <v>337</v>
      </c>
      <c r="P3" s="1">
        <v>0.44</v>
      </c>
    </row>
    <row r="4" spans="1:16" x14ac:dyDescent="0.25">
      <c r="N4" t="s">
        <v>338</v>
      </c>
      <c r="P4" s="1">
        <v>0.33</v>
      </c>
    </row>
    <row r="19" spans="1:3" x14ac:dyDescent="0.25">
      <c r="A19" s="2" t="s">
        <v>48</v>
      </c>
      <c r="B19" s="2" t="s">
        <v>49</v>
      </c>
      <c r="C19" s="2" t="s">
        <v>50</v>
      </c>
    </row>
    <row r="20" spans="1:3" x14ac:dyDescent="0.25">
      <c r="A20" s="3" t="s">
        <v>336</v>
      </c>
      <c r="B20" s="5">
        <v>1758</v>
      </c>
      <c r="C20" s="6">
        <v>0.22800000000000001</v>
      </c>
    </row>
    <row r="21" spans="1:3" x14ac:dyDescent="0.25">
      <c r="A21" s="7" t="s">
        <v>338</v>
      </c>
      <c r="B21" s="9">
        <v>2590</v>
      </c>
      <c r="C21" s="10">
        <v>0.33500000000000002</v>
      </c>
    </row>
    <row r="22" spans="1:3" x14ac:dyDescent="0.25">
      <c r="A22" s="3" t="s">
        <v>337</v>
      </c>
      <c r="B22" s="5">
        <v>3381</v>
      </c>
      <c r="C22" s="6">
        <v>0.43700000000000006</v>
      </c>
    </row>
  </sheetData>
  <pageMargins left="0.75" right="0.75" top="1" bottom="1" header="0.5" footer="0.5"/>
  <pageSetup orientation="portrait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5F950-8A90-42CF-A43B-191B0C40815B}">
  <dimension ref="A1:P22"/>
  <sheetViews>
    <sheetView workbookViewId="0">
      <selection activeCell="O16" sqref="O16"/>
    </sheetView>
  </sheetViews>
  <sheetFormatPr defaultRowHeight="13.2" x14ac:dyDescent="0.25"/>
  <sheetData>
    <row r="1" spans="1:16" x14ac:dyDescent="0.25">
      <c r="A1" s="63" t="s">
        <v>339</v>
      </c>
    </row>
    <row r="2" spans="1:16" x14ac:dyDescent="0.25">
      <c r="A2" s="63" t="s">
        <v>340</v>
      </c>
    </row>
    <row r="3" spans="1:16" x14ac:dyDescent="0.25">
      <c r="A3" t="s">
        <v>341</v>
      </c>
      <c r="N3" t="s">
        <v>342</v>
      </c>
      <c r="P3" s="1">
        <v>0.34</v>
      </c>
    </row>
    <row r="4" spans="1:16" x14ac:dyDescent="0.25">
      <c r="N4" t="s">
        <v>343</v>
      </c>
      <c r="P4" s="1">
        <v>0.66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342</v>
      </c>
      <c r="B21" s="5">
        <v>2590</v>
      </c>
      <c r="C21" s="6">
        <v>0.33799999999999997</v>
      </c>
    </row>
    <row r="22" spans="1:3" x14ac:dyDescent="0.25">
      <c r="A22" s="7" t="s">
        <v>69</v>
      </c>
      <c r="B22" s="9">
        <v>5068</v>
      </c>
      <c r="C22" s="10">
        <v>0.66200000000000003</v>
      </c>
    </row>
  </sheetData>
  <pageMargins left="0.75" right="0.75" top="1" bottom="1" header="0.5" footer="0.5"/>
  <pageSetup orientation="portrait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9C22-A585-43F2-8457-04C548BF6742}">
  <dimension ref="A1:A3"/>
  <sheetViews>
    <sheetView workbookViewId="0">
      <selection activeCell="A19" sqref="A19"/>
    </sheetView>
  </sheetViews>
  <sheetFormatPr defaultRowHeight="13.2" x14ac:dyDescent="0.25"/>
  <cols>
    <col min="1" max="1" width="79.77734375" customWidth="1"/>
    <col min="2" max="2" width="11.44140625" bestFit="1" customWidth="1"/>
  </cols>
  <sheetData>
    <row r="1" spans="1:1" x14ac:dyDescent="0.25">
      <c r="A1" s="63" t="s">
        <v>344</v>
      </c>
    </row>
    <row r="2" spans="1:1" x14ac:dyDescent="0.25">
      <c r="A2" s="63" t="s">
        <v>345</v>
      </c>
    </row>
    <row r="3" spans="1:1" x14ac:dyDescent="0.25">
      <c r="A3" t="s">
        <v>346</v>
      </c>
    </row>
  </sheetData>
  <pageMargins left="0.75" right="0.75" top="1" bottom="1" header="0.5" footer="0.5"/>
  <pageSetup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035E0-E8F8-4B01-96AC-9C80FDAB04EE}">
  <dimension ref="A1:P22"/>
  <sheetViews>
    <sheetView workbookViewId="0">
      <selection activeCell="K21" sqref="K21"/>
    </sheetView>
  </sheetViews>
  <sheetFormatPr defaultRowHeight="13.2" x14ac:dyDescent="0.25"/>
  <sheetData>
    <row r="1" spans="1:16" x14ac:dyDescent="0.25">
      <c r="A1" s="63" t="s">
        <v>347</v>
      </c>
    </row>
    <row r="2" spans="1:16" x14ac:dyDescent="0.25">
      <c r="A2" s="63" t="s">
        <v>348</v>
      </c>
    </row>
    <row r="3" spans="1:16" x14ac:dyDescent="0.25">
      <c r="A3" t="s">
        <v>349</v>
      </c>
      <c r="N3" t="s">
        <v>350</v>
      </c>
      <c r="P3" s="1">
        <v>0.19</v>
      </c>
    </row>
    <row r="4" spans="1:16" x14ac:dyDescent="0.25">
      <c r="N4" t="s">
        <v>69</v>
      </c>
      <c r="P4" s="1">
        <v>0.81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350</v>
      </c>
      <c r="B21" s="5">
        <v>1467</v>
      </c>
      <c r="C21" s="6">
        <v>0.192</v>
      </c>
    </row>
    <row r="22" spans="1:3" x14ac:dyDescent="0.25">
      <c r="A22" s="7" t="s">
        <v>69</v>
      </c>
      <c r="B22" s="9">
        <v>6167</v>
      </c>
      <c r="C22" s="10">
        <v>0.80799999999999994</v>
      </c>
    </row>
  </sheetData>
  <pageMargins left="0.75" right="0.75" top="1" bottom="1" header="0.5" footer="0.5"/>
  <pageSetup orientation="portrait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1B6A7-0389-4ACE-9813-CD2F7415078F}">
  <dimension ref="A1:A3"/>
  <sheetViews>
    <sheetView workbookViewId="0">
      <selection activeCell="F8" sqref="F8"/>
    </sheetView>
  </sheetViews>
  <sheetFormatPr defaultRowHeight="13.2" x14ac:dyDescent="0.25"/>
  <sheetData>
    <row r="1" spans="1:1" x14ac:dyDescent="0.25">
      <c r="A1" s="63" t="s">
        <v>351</v>
      </c>
    </row>
    <row r="2" spans="1:1" x14ac:dyDescent="0.25">
      <c r="A2" s="63" t="s">
        <v>352</v>
      </c>
    </row>
    <row r="3" spans="1:1" x14ac:dyDescent="0.25">
      <c r="A3" t="s">
        <v>353</v>
      </c>
    </row>
  </sheetData>
  <pageMargins left="0.75" right="0.75" top="1" bottom="1" header="0.5" footer="0.5"/>
  <pageSetup orientation="portrait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32C09-14FF-49DE-ABEA-F68EB96D26E4}">
  <dimension ref="A1:P23"/>
  <sheetViews>
    <sheetView workbookViewId="0">
      <selection activeCell="N14" sqref="N14"/>
    </sheetView>
  </sheetViews>
  <sheetFormatPr defaultRowHeight="13.2" x14ac:dyDescent="0.25"/>
  <sheetData>
    <row r="1" spans="1:16" x14ac:dyDescent="0.25">
      <c r="A1" s="63" t="s">
        <v>354</v>
      </c>
    </row>
    <row r="2" spans="1:16" x14ac:dyDescent="0.25">
      <c r="A2" s="63" t="s">
        <v>355</v>
      </c>
    </row>
    <row r="3" spans="1:16" x14ac:dyDescent="0.25">
      <c r="A3" t="s">
        <v>356</v>
      </c>
      <c r="N3" t="s">
        <v>357</v>
      </c>
      <c r="P3" s="1">
        <v>0.54</v>
      </c>
    </row>
    <row r="4" spans="1:16" x14ac:dyDescent="0.25">
      <c r="N4" t="s">
        <v>358</v>
      </c>
      <c r="P4" s="1">
        <v>0.45</v>
      </c>
    </row>
    <row r="5" spans="1:16" x14ac:dyDescent="0.25">
      <c r="N5" t="s">
        <v>65</v>
      </c>
      <c r="P5" s="1">
        <v>0.16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357</v>
      </c>
      <c r="B21" s="5">
        <v>615</v>
      </c>
      <c r="C21" s="6">
        <v>0.54100000000000004</v>
      </c>
    </row>
    <row r="22" spans="1:3" x14ac:dyDescent="0.25">
      <c r="A22" s="7" t="s">
        <v>358</v>
      </c>
      <c r="B22" s="9">
        <v>508</v>
      </c>
      <c r="C22" s="10">
        <v>0.44700000000000001</v>
      </c>
    </row>
    <row r="23" spans="1:3" x14ac:dyDescent="0.25">
      <c r="A23" s="3" t="s">
        <v>65</v>
      </c>
      <c r="B23" s="5">
        <v>184</v>
      </c>
      <c r="C23" s="6">
        <v>0.16200000000000001</v>
      </c>
    </row>
  </sheetData>
  <pageMargins left="0.75" right="0.75" top="1" bottom="1" header="0.5" footer="0.5"/>
  <pageSetup orientation="portrait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5773-CB1F-420B-A80E-C3ABA2D97272}">
  <dimension ref="A1:U27"/>
  <sheetViews>
    <sheetView workbookViewId="0">
      <selection activeCell="L11" sqref="L11"/>
    </sheetView>
  </sheetViews>
  <sheetFormatPr defaultRowHeight="13.2" x14ac:dyDescent="0.25"/>
  <sheetData>
    <row r="1" spans="1:21" x14ac:dyDescent="0.25">
      <c r="A1" s="63" t="s">
        <v>359</v>
      </c>
    </row>
    <row r="2" spans="1:21" x14ac:dyDescent="0.25">
      <c r="A2" t="s">
        <v>360</v>
      </c>
      <c r="N2" t="s">
        <v>361</v>
      </c>
      <c r="Q2" s="1">
        <v>0.22</v>
      </c>
      <c r="R2" s="1">
        <v>0.15</v>
      </c>
      <c r="S2" s="1">
        <v>0.37</v>
      </c>
      <c r="T2" s="1">
        <v>0.15</v>
      </c>
      <c r="U2" s="1">
        <v>0.11</v>
      </c>
    </row>
    <row r="3" spans="1:21" x14ac:dyDescent="0.25">
      <c r="N3" t="s">
        <v>362</v>
      </c>
      <c r="Q3" s="1">
        <v>0.17</v>
      </c>
      <c r="R3" s="1">
        <v>0.15</v>
      </c>
      <c r="S3" s="1">
        <v>0.4</v>
      </c>
      <c r="T3" s="1">
        <v>0.19</v>
      </c>
      <c r="U3" s="1">
        <v>0.09</v>
      </c>
    </row>
    <row r="4" spans="1:21" x14ac:dyDescent="0.25">
      <c r="N4" t="s">
        <v>363</v>
      </c>
      <c r="Q4" s="1">
        <v>0.17</v>
      </c>
      <c r="R4" s="1">
        <v>0.14000000000000001</v>
      </c>
      <c r="S4" s="1">
        <v>0.38</v>
      </c>
      <c r="T4" s="1">
        <v>0.21</v>
      </c>
      <c r="U4" s="1">
        <v>0.1</v>
      </c>
    </row>
    <row r="5" spans="1:21" x14ac:dyDescent="0.25">
      <c r="N5" t="s">
        <v>364</v>
      </c>
      <c r="Q5" s="1">
        <v>0.16</v>
      </c>
      <c r="R5" s="1">
        <v>0.13</v>
      </c>
      <c r="S5" s="1">
        <v>0.45</v>
      </c>
      <c r="T5" s="1">
        <v>0.18</v>
      </c>
      <c r="U5" s="1">
        <v>0.08</v>
      </c>
    </row>
    <row r="6" spans="1:21" x14ac:dyDescent="0.25">
      <c r="N6" t="s">
        <v>365</v>
      </c>
      <c r="Q6" s="1">
        <v>0.16</v>
      </c>
      <c r="R6" s="1">
        <v>0.15</v>
      </c>
      <c r="S6" s="1">
        <v>0.42</v>
      </c>
      <c r="T6" s="1">
        <v>0.18</v>
      </c>
      <c r="U6" s="1">
        <v>0.09</v>
      </c>
    </row>
    <row r="7" spans="1:21" x14ac:dyDescent="0.25">
      <c r="N7" t="s">
        <v>366</v>
      </c>
      <c r="Q7" s="1">
        <v>0.18</v>
      </c>
      <c r="R7" s="1">
        <v>0.18</v>
      </c>
      <c r="S7" s="1">
        <v>0.4</v>
      </c>
      <c r="T7" s="1">
        <v>0.16</v>
      </c>
      <c r="U7" s="1">
        <v>0.08</v>
      </c>
    </row>
    <row r="8" spans="1:21" x14ac:dyDescent="0.25">
      <c r="N8" t="s">
        <v>367</v>
      </c>
      <c r="Q8" s="1">
        <v>0.21</v>
      </c>
      <c r="R8" s="1">
        <v>0.18</v>
      </c>
      <c r="S8" s="1">
        <v>0.4</v>
      </c>
      <c r="T8" s="1">
        <v>0.14000000000000001</v>
      </c>
      <c r="U8" s="1">
        <v>7.0000000000000007E-2</v>
      </c>
    </row>
    <row r="19" spans="1:8" ht="26.4" x14ac:dyDescent="0.25">
      <c r="A19" s="2" t="s">
        <v>48</v>
      </c>
      <c r="B19" s="11" t="s">
        <v>314</v>
      </c>
      <c r="C19" s="11" t="s">
        <v>315</v>
      </c>
      <c r="D19" s="11" t="s">
        <v>316</v>
      </c>
      <c r="E19" s="11" t="s">
        <v>317</v>
      </c>
      <c r="F19" s="11" t="s">
        <v>318</v>
      </c>
      <c r="G19" s="2" t="s">
        <v>82</v>
      </c>
      <c r="H19" s="2" t="s">
        <v>83</v>
      </c>
    </row>
    <row r="20" spans="1:8" x14ac:dyDescent="0.25">
      <c r="A20" s="4" t="s">
        <v>361</v>
      </c>
      <c r="B20" s="6">
        <v>0.217</v>
      </c>
      <c r="C20" s="6">
        <v>0.156</v>
      </c>
      <c r="D20" s="6">
        <v>0.36599999999999999</v>
      </c>
      <c r="E20" s="6">
        <v>0.14899999999999999</v>
      </c>
      <c r="F20" s="6">
        <v>0.11199999999999999</v>
      </c>
      <c r="G20" s="12">
        <v>2.8</v>
      </c>
      <c r="H20" s="12">
        <v>3</v>
      </c>
    </row>
    <row r="21" spans="1:8" x14ac:dyDescent="0.25">
      <c r="A21" s="8" t="s">
        <v>362</v>
      </c>
      <c r="B21" s="10">
        <v>0.16899999999999998</v>
      </c>
      <c r="C21" s="10">
        <v>0.156</v>
      </c>
      <c r="D21" s="10">
        <v>0.39799999999999996</v>
      </c>
      <c r="E21" s="10">
        <v>0.19</v>
      </c>
      <c r="F21" s="10">
        <v>8.6999999999999994E-2</v>
      </c>
      <c r="G21" s="13">
        <v>2.9</v>
      </c>
      <c r="H21" s="13">
        <v>3</v>
      </c>
    </row>
    <row r="22" spans="1:8" x14ac:dyDescent="0.25">
      <c r="A22" s="4" t="s">
        <v>363</v>
      </c>
      <c r="B22" s="6">
        <v>0.17100000000000001</v>
      </c>
      <c r="C22" s="6">
        <v>0.13900000000000001</v>
      </c>
      <c r="D22" s="6">
        <v>0.38299999999999995</v>
      </c>
      <c r="E22" s="6">
        <v>0.20399999999999999</v>
      </c>
      <c r="F22" s="6">
        <v>0.10300000000000001</v>
      </c>
      <c r="G22" s="12">
        <v>2.9</v>
      </c>
      <c r="H22" s="12">
        <v>3</v>
      </c>
    </row>
    <row r="23" spans="1:8" x14ac:dyDescent="0.25">
      <c r="A23" s="8" t="s">
        <v>364</v>
      </c>
      <c r="B23" s="10">
        <v>0.158</v>
      </c>
      <c r="C23" s="10">
        <v>0.13200000000000001</v>
      </c>
      <c r="D23" s="10">
        <v>0.45100000000000001</v>
      </c>
      <c r="E23" s="10">
        <v>0.17899999999999999</v>
      </c>
      <c r="F23" s="10">
        <v>0.08</v>
      </c>
      <c r="G23" s="13">
        <v>2.9</v>
      </c>
      <c r="H23" s="13">
        <v>3</v>
      </c>
    </row>
    <row r="24" spans="1:8" x14ac:dyDescent="0.25">
      <c r="A24" s="4" t="s">
        <v>365</v>
      </c>
      <c r="B24" s="6">
        <v>0.158</v>
      </c>
      <c r="C24" s="6">
        <v>0.152</v>
      </c>
      <c r="D24" s="6">
        <v>0.42</v>
      </c>
      <c r="E24" s="6">
        <v>0.17800000000000002</v>
      </c>
      <c r="F24" s="6">
        <v>9.1999999999999998E-2</v>
      </c>
      <c r="G24" s="12">
        <v>2.9</v>
      </c>
      <c r="H24" s="12">
        <v>3</v>
      </c>
    </row>
    <row r="25" spans="1:8" x14ac:dyDescent="0.25">
      <c r="A25" s="8" t="s">
        <v>366</v>
      </c>
      <c r="B25" s="10">
        <v>0.17899999999999999</v>
      </c>
      <c r="C25" s="10">
        <v>0.18</v>
      </c>
      <c r="D25" s="10">
        <v>0.39799999999999996</v>
      </c>
      <c r="E25" s="10">
        <v>0.157</v>
      </c>
      <c r="F25" s="10">
        <v>8.5999999999999993E-2</v>
      </c>
      <c r="G25" s="13">
        <v>2.8</v>
      </c>
      <c r="H25" s="13">
        <v>3</v>
      </c>
    </row>
    <row r="26" spans="1:8" x14ac:dyDescent="0.25">
      <c r="A26" s="4" t="s">
        <v>367</v>
      </c>
      <c r="B26" s="6">
        <v>0.21299999999999999</v>
      </c>
      <c r="C26" s="6">
        <v>0.183</v>
      </c>
      <c r="D26" s="6">
        <v>0.39700000000000002</v>
      </c>
      <c r="E26" s="6">
        <v>0.13600000000000001</v>
      </c>
      <c r="F26" s="6">
        <v>7.0999999999999994E-2</v>
      </c>
      <c r="G26" s="12">
        <v>2.7</v>
      </c>
      <c r="H26" s="12">
        <v>3</v>
      </c>
    </row>
    <row r="27" spans="1:8" x14ac:dyDescent="0.25">
      <c r="A27" s="4" t="s">
        <v>84</v>
      </c>
      <c r="B27" s="4"/>
      <c r="C27" s="4"/>
      <c r="D27" s="4"/>
      <c r="E27" s="4"/>
      <c r="F27" s="4"/>
      <c r="G27" s="12">
        <v>2.8</v>
      </c>
      <c r="H27" s="12">
        <v>3</v>
      </c>
    </row>
  </sheetData>
  <pageMargins left="0.75" right="0.75" top="1" bottom="1" header="0.5" footer="0.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7D6B-B230-41C6-8ABA-D3248F76CD2D}">
  <dimension ref="A1:P23"/>
  <sheetViews>
    <sheetView workbookViewId="0">
      <selection activeCell="K22" sqref="K22"/>
    </sheetView>
  </sheetViews>
  <sheetFormatPr defaultRowHeight="13.2" x14ac:dyDescent="0.25"/>
  <sheetData>
    <row r="1" spans="1:16" x14ac:dyDescent="0.25">
      <c r="A1" s="63" t="s">
        <v>60</v>
      </c>
    </row>
    <row r="2" spans="1:16" x14ac:dyDescent="0.25">
      <c r="A2" t="s">
        <v>61</v>
      </c>
      <c r="N2" t="s">
        <v>62</v>
      </c>
      <c r="P2" s="1">
        <v>0.76</v>
      </c>
    </row>
    <row r="3" spans="1:16" x14ac:dyDescent="0.25">
      <c r="N3" t="s">
        <v>63</v>
      </c>
      <c r="P3" s="1">
        <v>0.1</v>
      </c>
    </row>
    <row r="4" spans="1:16" x14ac:dyDescent="0.25">
      <c r="N4" t="s">
        <v>64</v>
      </c>
      <c r="P4" s="1">
        <v>7.0000000000000007E-2</v>
      </c>
    </row>
    <row r="5" spans="1:16" x14ac:dyDescent="0.25">
      <c r="N5" t="s">
        <v>65</v>
      </c>
      <c r="P5" s="1">
        <v>7.0000000000000007E-2</v>
      </c>
    </row>
    <row r="19" spans="1:3" x14ac:dyDescent="0.25">
      <c r="A19" s="2" t="s">
        <v>48</v>
      </c>
      <c r="B19" s="2" t="s">
        <v>49</v>
      </c>
      <c r="C19" s="2" t="s">
        <v>50</v>
      </c>
    </row>
    <row r="20" spans="1:3" x14ac:dyDescent="0.25">
      <c r="A20" s="3" t="s">
        <v>62</v>
      </c>
      <c r="B20" s="5">
        <v>13298</v>
      </c>
      <c r="C20" s="6">
        <v>0.76</v>
      </c>
    </row>
    <row r="21" spans="1:3" x14ac:dyDescent="0.25">
      <c r="A21" s="7" t="s">
        <v>63</v>
      </c>
      <c r="B21" s="9">
        <v>1728</v>
      </c>
      <c r="C21" s="10">
        <v>9.9000000000000005E-2</v>
      </c>
    </row>
    <row r="22" spans="1:3" x14ac:dyDescent="0.25">
      <c r="A22" s="3" t="s">
        <v>64</v>
      </c>
      <c r="B22" s="5">
        <v>1189</v>
      </c>
      <c r="C22" s="6">
        <v>6.8000000000000005E-2</v>
      </c>
    </row>
    <row r="23" spans="1:3" x14ac:dyDescent="0.25">
      <c r="A23" s="7" t="s">
        <v>65</v>
      </c>
      <c r="B23" s="9">
        <v>1285</v>
      </c>
      <c r="C23" s="10">
        <v>7.2999999999999995E-2</v>
      </c>
    </row>
  </sheetData>
  <pageMargins left="0.75" right="0.75" top="1" bottom="1" header="0.5" footer="0.5"/>
  <pageSetup orientation="portrait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3697F-9C71-4509-AE59-A9CD20D726FF}">
  <dimension ref="A1:P23"/>
  <sheetViews>
    <sheetView workbookViewId="0">
      <selection activeCell="K12" sqref="K12"/>
    </sheetView>
  </sheetViews>
  <sheetFormatPr defaultRowHeight="13.2" x14ac:dyDescent="0.25"/>
  <sheetData>
    <row r="1" spans="1:16" x14ac:dyDescent="0.25">
      <c r="A1" s="63" t="s">
        <v>368</v>
      </c>
    </row>
    <row r="2" spans="1:16" x14ac:dyDescent="0.25">
      <c r="A2" t="s">
        <v>369</v>
      </c>
      <c r="N2" t="s">
        <v>370</v>
      </c>
      <c r="P2" s="1">
        <v>0.6</v>
      </c>
    </row>
    <row r="3" spans="1:16" x14ac:dyDescent="0.25">
      <c r="N3" t="s">
        <v>371</v>
      </c>
      <c r="P3" s="1">
        <v>0.28000000000000003</v>
      </c>
    </row>
    <row r="4" spans="1:16" x14ac:dyDescent="0.25">
      <c r="N4" t="s">
        <v>372</v>
      </c>
      <c r="P4" s="1">
        <v>0.12</v>
      </c>
    </row>
    <row r="5" spans="1:16" x14ac:dyDescent="0.25">
      <c r="N5" t="s">
        <v>373</v>
      </c>
      <c r="P5" s="1">
        <v>0</v>
      </c>
    </row>
    <row r="19" spans="1:3" x14ac:dyDescent="0.25">
      <c r="A19" s="2" t="s">
        <v>48</v>
      </c>
      <c r="B19" s="2" t="s">
        <v>49</v>
      </c>
      <c r="C19" s="2" t="s">
        <v>50</v>
      </c>
    </row>
    <row r="20" spans="1:3" x14ac:dyDescent="0.25">
      <c r="A20" s="3" t="s">
        <v>370</v>
      </c>
      <c r="B20" s="5">
        <v>4711</v>
      </c>
      <c r="C20" s="6">
        <v>0.60399999999999998</v>
      </c>
    </row>
    <row r="21" spans="1:3" x14ac:dyDescent="0.25">
      <c r="A21" s="7" t="s">
        <v>371</v>
      </c>
      <c r="B21" s="9">
        <v>2189</v>
      </c>
      <c r="C21" s="10">
        <v>0.28000000000000003</v>
      </c>
    </row>
    <row r="22" spans="1:3" x14ac:dyDescent="0.25">
      <c r="A22" s="3" t="s">
        <v>372</v>
      </c>
      <c r="B22" s="5">
        <v>904</v>
      </c>
      <c r="C22" s="6">
        <v>0.11599999999999999</v>
      </c>
    </row>
    <row r="23" spans="1:3" x14ac:dyDescent="0.25">
      <c r="A23" s="7" t="s">
        <v>373</v>
      </c>
      <c r="B23" s="9">
        <v>0</v>
      </c>
      <c r="C23" s="10">
        <v>0</v>
      </c>
    </row>
  </sheetData>
  <pageMargins left="0.75" right="0.75" top="1" bottom="1" header="0.5" footer="0.5"/>
  <pageSetup orientation="portrait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D449F-CFF9-4F41-B475-F3C36518AAC0}">
  <dimension ref="A1:A3"/>
  <sheetViews>
    <sheetView workbookViewId="0">
      <selection activeCell="H21" sqref="H21"/>
    </sheetView>
  </sheetViews>
  <sheetFormatPr defaultRowHeight="13.2" x14ac:dyDescent="0.25"/>
  <sheetData>
    <row r="1" spans="1:1" x14ac:dyDescent="0.25">
      <c r="A1" s="63" t="s">
        <v>374</v>
      </c>
    </row>
    <row r="2" spans="1:1" x14ac:dyDescent="0.25">
      <c r="A2" s="63" t="s">
        <v>93</v>
      </c>
    </row>
    <row r="3" spans="1:1" x14ac:dyDescent="0.25">
      <c r="A3" t="s">
        <v>375</v>
      </c>
    </row>
  </sheetData>
  <pageMargins left="0.75" right="0.75" top="1" bottom="1" header="0.5" footer="0.5"/>
  <pageSetup orientation="portrait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A591-44F3-49F6-A767-0468D2502265}">
  <dimension ref="A1:P22"/>
  <sheetViews>
    <sheetView workbookViewId="0">
      <selection activeCell="L23" sqref="L23"/>
    </sheetView>
  </sheetViews>
  <sheetFormatPr defaultRowHeight="13.2" x14ac:dyDescent="0.25"/>
  <sheetData>
    <row r="1" spans="1:16" x14ac:dyDescent="0.25">
      <c r="A1" s="65" t="s">
        <v>376</v>
      </c>
    </row>
    <row r="2" spans="1:16" x14ac:dyDescent="0.25">
      <c r="A2" s="63" t="s">
        <v>377</v>
      </c>
    </row>
    <row r="3" spans="1:16" x14ac:dyDescent="0.25">
      <c r="A3" t="s">
        <v>378</v>
      </c>
      <c r="N3" t="s">
        <v>68</v>
      </c>
      <c r="P3" s="1">
        <v>0.35</v>
      </c>
    </row>
    <row r="4" spans="1:16" x14ac:dyDescent="0.25">
      <c r="N4" t="s">
        <v>379</v>
      </c>
      <c r="P4" s="1">
        <v>0.65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68</v>
      </c>
      <c r="B21" s="5">
        <v>2769</v>
      </c>
      <c r="C21" s="6">
        <v>0.35200000000000004</v>
      </c>
    </row>
    <row r="22" spans="1:3" x14ac:dyDescent="0.25">
      <c r="A22" s="7" t="s">
        <v>379</v>
      </c>
      <c r="B22" s="9">
        <v>5105</v>
      </c>
      <c r="C22" s="10">
        <v>0.64800000000000002</v>
      </c>
    </row>
  </sheetData>
  <pageMargins left="0.75" right="0.75" top="1" bottom="1" header="0.5" footer="0.5"/>
  <pageSetup orientation="portrait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B7FBC-4268-40A4-92D7-651CB0B085E9}">
  <dimension ref="A1:P25"/>
  <sheetViews>
    <sheetView workbookViewId="0">
      <selection activeCell="N3" sqref="N3"/>
    </sheetView>
  </sheetViews>
  <sheetFormatPr defaultRowHeight="13.2" x14ac:dyDescent="0.25"/>
  <sheetData>
    <row r="1" spans="1:16" x14ac:dyDescent="0.25">
      <c r="A1" s="65" t="s">
        <v>380</v>
      </c>
    </row>
    <row r="2" spans="1:16" x14ac:dyDescent="0.25">
      <c r="A2" t="s">
        <v>381</v>
      </c>
      <c r="N2" t="s">
        <v>382</v>
      </c>
      <c r="P2" s="1">
        <v>0.32</v>
      </c>
    </row>
    <row r="3" spans="1:16" x14ac:dyDescent="0.25">
      <c r="N3" t="s">
        <v>383</v>
      </c>
      <c r="P3" s="1">
        <v>0.28000000000000003</v>
      </c>
    </row>
    <row r="4" spans="1:16" x14ac:dyDescent="0.25">
      <c r="N4" t="s">
        <v>384</v>
      </c>
      <c r="P4" s="1">
        <v>0.12</v>
      </c>
    </row>
    <row r="5" spans="1:16" x14ac:dyDescent="0.25">
      <c r="N5" t="s">
        <v>385</v>
      </c>
      <c r="P5" s="1">
        <v>0.1</v>
      </c>
    </row>
    <row r="6" spans="1:16" x14ac:dyDescent="0.25">
      <c r="N6" t="s">
        <v>386</v>
      </c>
      <c r="P6" s="1">
        <v>7.0000000000000007E-2</v>
      </c>
    </row>
    <row r="7" spans="1:16" x14ac:dyDescent="0.25">
      <c r="N7" t="s">
        <v>387</v>
      </c>
      <c r="P7" s="1">
        <v>0.11</v>
      </c>
    </row>
    <row r="19" spans="1:3" x14ac:dyDescent="0.25">
      <c r="A19" s="2" t="s">
        <v>48</v>
      </c>
      <c r="B19" s="2" t="s">
        <v>49</v>
      </c>
      <c r="C19" s="2" t="s">
        <v>50</v>
      </c>
    </row>
    <row r="20" spans="1:3" x14ac:dyDescent="0.25">
      <c r="A20" s="3" t="s">
        <v>388</v>
      </c>
      <c r="B20" s="5">
        <v>1037</v>
      </c>
      <c r="C20" s="6">
        <v>0.32</v>
      </c>
    </row>
    <row r="21" spans="1:3" x14ac:dyDescent="0.25">
      <c r="A21" s="7" t="s">
        <v>383</v>
      </c>
      <c r="B21" s="9">
        <v>920</v>
      </c>
      <c r="C21" s="10">
        <v>0.28399999999999997</v>
      </c>
    </row>
    <row r="22" spans="1:3" x14ac:dyDescent="0.25">
      <c r="A22" s="3" t="s">
        <v>389</v>
      </c>
      <c r="B22" s="5">
        <v>390</v>
      </c>
      <c r="C22" s="6">
        <v>0.12</v>
      </c>
    </row>
    <row r="23" spans="1:3" x14ac:dyDescent="0.25">
      <c r="A23" s="7" t="s">
        <v>390</v>
      </c>
      <c r="B23" s="9">
        <v>320</v>
      </c>
      <c r="C23" s="10">
        <v>9.9000000000000005E-2</v>
      </c>
    </row>
    <row r="24" spans="1:3" x14ac:dyDescent="0.25">
      <c r="A24" s="3" t="s">
        <v>386</v>
      </c>
      <c r="B24" s="5">
        <v>216</v>
      </c>
      <c r="C24" s="6">
        <v>6.7000000000000004E-2</v>
      </c>
    </row>
    <row r="25" spans="1:3" x14ac:dyDescent="0.25">
      <c r="A25" s="7" t="s">
        <v>387</v>
      </c>
      <c r="B25" s="9">
        <v>356</v>
      </c>
      <c r="C25" s="10">
        <v>0.11</v>
      </c>
    </row>
  </sheetData>
  <pageMargins left="0.75" right="0.75" top="1" bottom="1" header="0.5" footer="0.5"/>
  <pageSetup orientation="portrait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DF2A4-6800-4891-B8D9-9875D25CEC4B}">
  <dimension ref="A1:P23"/>
  <sheetViews>
    <sheetView workbookViewId="0">
      <selection activeCell="M19" sqref="M19"/>
    </sheetView>
  </sheetViews>
  <sheetFormatPr defaultRowHeight="13.2" x14ac:dyDescent="0.25"/>
  <sheetData>
    <row r="1" spans="1:16" x14ac:dyDescent="0.25">
      <c r="A1" s="65" t="s">
        <v>391</v>
      </c>
    </row>
    <row r="2" spans="1:16" x14ac:dyDescent="0.25">
      <c r="A2" t="s">
        <v>392</v>
      </c>
      <c r="N2" t="s">
        <v>393</v>
      </c>
      <c r="P2" s="1">
        <v>0.28000000000000003</v>
      </c>
    </row>
    <row r="3" spans="1:16" x14ac:dyDescent="0.25">
      <c r="N3" t="s">
        <v>394</v>
      </c>
      <c r="P3" s="1">
        <v>0.35</v>
      </c>
    </row>
    <row r="4" spans="1:16" x14ac:dyDescent="0.25">
      <c r="N4" t="s">
        <v>395</v>
      </c>
      <c r="P4" s="1">
        <v>0.22</v>
      </c>
    </row>
    <row r="5" spans="1:16" x14ac:dyDescent="0.25">
      <c r="N5" t="s">
        <v>396</v>
      </c>
      <c r="P5" s="1">
        <v>0.15</v>
      </c>
    </row>
    <row r="19" spans="1:6" x14ac:dyDescent="0.25">
      <c r="A19" s="2" t="s">
        <v>48</v>
      </c>
      <c r="B19" s="2" t="s">
        <v>49</v>
      </c>
      <c r="C19" s="2" t="s">
        <v>50</v>
      </c>
    </row>
    <row r="20" spans="1:6" x14ac:dyDescent="0.25">
      <c r="A20" s="3" t="s">
        <v>397</v>
      </c>
      <c r="B20" s="5">
        <v>817</v>
      </c>
      <c r="C20" s="6">
        <v>0.27899999999999997</v>
      </c>
    </row>
    <row r="21" spans="1:6" x14ac:dyDescent="0.25">
      <c r="A21" s="7" t="s">
        <v>398</v>
      </c>
      <c r="B21" s="9">
        <v>1016</v>
      </c>
      <c r="C21" s="10">
        <v>0.34700000000000003</v>
      </c>
    </row>
    <row r="22" spans="1:6" x14ac:dyDescent="0.25">
      <c r="A22" s="3" t="s">
        <v>395</v>
      </c>
      <c r="B22" s="5">
        <v>648</v>
      </c>
      <c r="C22" s="6">
        <v>0.221</v>
      </c>
    </row>
    <row r="23" spans="1:6" x14ac:dyDescent="0.25">
      <c r="A23" s="7" t="s">
        <v>399</v>
      </c>
      <c r="B23" s="9">
        <v>448</v>
      </c>
      <c r="C23" s="10">
        <v>0.153</v>
      </c>
      <c r="F23" s="60"/>
    </row>
  </sheetData>
  <pageMargins left="0.75" right="0.75" top="1" bottom="1" header="0.5" footer="0.5"/>
  <pageSetup orientation="portrait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07FF1-C4F1-42D7-A425-560AAB3F9E49}">
  <dimension ref="A1:P25"/>
  <sheetViews>
    <sheetView workbookViewId="0">
      <selection activeCell="K17" sqref="K17"/>
    </sheetView>
  </sheetViews>
  <sheetFormatPr defaultRowHeight="13.2" x14ac:dyDescent="0.25"/>
  <sheetData>
    <row r="1" spans="1:16" x14ac:dyDescent="0.25">
      <c r="A1" s="65" t="s">
        <v>400</v>
      </c>
    </row>
    <row r="2" spans="1:16" x14ac:dyDescent="0.25">
      <c r="A2" t="s">
        <v>401</v>
      </c>
      <c r="N2" t="s">
        <v>402</v>
      </c>
      <c r="P2" s="1">
        <v>0.11</v>
      </c>
    </row>
    <row r="3" spans="1:16" x14ac:dyDescent="0.25">
      <c r="N3" t="s">
        <v>403</v>
      </c>
      <c r="P3" s="1">
        <v>0.32</v>
      </c>
    </row>
    <row r="4" spans="1:16" x14ac:dyDescent="0.25">
      <c r="N4" t="s">
        <v>404</v>
      </c>
      <c r="P4" s="1">
        <v>0.27</v>
      </c>
    </row>
    <row r="5" spans="1:16" x14ac:dyDescent="0.25">
      <c r="N5" t="s">
        <v>405</v>
      </c>
      <c r="P5" s="1">
        <v>0.15</v>
      </c>
    </row>
    <row r="6" spans="1:16" x14ac:dyDescent="0.25">
      <c r="N6" t="s">
        <v>406</v>
      </c>
      <c r="P6" s="1">
        <v>0.05</v>
      </c>
    </row>
    <row r="7" spans="1:16" x14ac:dyDescent="0.25">
      <c r="N7" t="s">
        <v>407</v>
      </c>
      <c r="P7" s="1">
        <v>0.1</v>
      </c>
    </row>
    <row r="19" spans="1:3" x14ac:dyDescent="0.25">
      <c r="A19" s="2" t="s">
        <v>48</v>
      </c>
      <c r="B19" s="2" t="s">
        <v>49</v>
      </c>
      <c r="C19" s="2" t="s">
        <v>50</v>
      </c>
    </row>
    <row r="20" spans="1:3" x14ac:dyDescent="0.25">
      <c r="A20" s="3" t="s">
        <v>402</v>
      </c>
      <c r="B20" s="5">
        <v>326</v>
      </c>
      <c r="C20" s="6">
        <v>0.105</v>
      </c>
    </row>
    <row r="21" spans="1:3" x14ac:dyDescent="0.25">
      <c r="A21" s="7" t="s">
        <v>403</v>
      </c>
      <c r="B21" s="9">
        <v>1005</v>
      </c>
      <c r="C21" s="10">
        <v>0.32400000000000001</v>
      </c>
    </row>
    <row r="22" spans="1:3" x14ac:dyDescent="0.25">
      <c r="A22" s="3" t="s">
        <v>404</v>
      </c>
      <c r="B22" s="5">
        <v>846</v>
      </c>
      <c r="C22" s="6">
        <v>0.27200000000000002</v>
      </c>
    </row>
    <row r="23" spans="1:3" x14ac:dyDescent="0.25">
      <c r="A23" s="7" t="s">
        <v>405</v>
      </c>
      <c r="B23" s="9">
        <v>476</v>
      </c>
      <c r="C23" s="10">
        <v>0.153</v>
      </c>
    </row>
    <row r="24" spans="1:3" x14ac:dyDescent="0.25">
      <c r="A24" s="3" t="s">
        <v>406</v>
      </c>
      <c r="B24" s="5">
        <v>141</v>
      </c>
      <c r="C24" s="6">
        <v>4.4999999999999998E-2</v>
      </c>
    </row>
    <row r="25" spans="1:3" x14ac:dyDescent="0.25">
      <c r="A25" s="7" t="s">
        <v>407</v>
      </c>
      <c r="B25" s="9">
        <v>312</v>
      </c>
      <c r="C25" s="10">
        <v>0.10099999999999999</v>
      </c>
    </row>
  </sheetData>
  <pageMargins left="0.75" right="0.75" top="1" bottom="1" header="0.5" footer="0.5"/>
  <pageSetup orientation="portrait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07888-00F9-4FD6-8037-0765BFF67165}">
  <dimension ref="A1:P24"/>
  <sheetViews>
    <sheetView workbookViewId="0">
      <selection activeCell="L12" sqref="L12"/>
    </sheetView>
  </sheetViews>
  <sheetFormatPr defaultRowHeight="13.2" x14ac:dyDescent="0.25"/>
  <sheetData>
    <row r="1" spans="1:16" x14ac:dyDescent="0.25">
      <c r="A1" s="65" t="s">
        <v>408</v>
      </c>
    </row>
    <row r="2" spans="1:16" x14ac:dyDescent="0.25">
      <c r="A2" t="s">
        <v>409</v>
      </c>
      <c r="N2" t="s">
        <v>410</v>
      </c>
      <c r="P2" s="1">
        <v>0.65</v>
      </c>
    </row>
    <row r="3" spans="1:16" x14ac:dyDescent="0.25">
      <c r="N3" t="s">
        <v>411</v>
      </c>
      <c r="P3" s="1">
        <v>0.15</v>
      </c>
    </row>
    <row r="4" spans="1:16" x14ac:dyDescent="0.25">
      <c r="N4" t="s">
        <v>412</v>
      </c>
      <c r="P4" s="1">
        <v>0.11</v>
      </c>
    </row>
    <row r="5" spans="1:16" x14ac:dyDescent="0.25">
      <c r="N5" t="s">
        <v>413</v>
      </c>
      <c r="P5" s="1">
        <v>0.05</v>
      </c>
    </row>
    <row r="6" spans="1:16" x14ac:dyDescent="0.25">
      <c r="N6" t="s">
        <v>414</v>
      </c>
      <c r="P6" s="1">
        <v>0.04</v>
      </c>
    </row>
    <row r="19" spans="1:3" x14ac:dyDescent="0.25">
      <c r="A19" s="2" t="s">
        <v>48</v>
      </c>
      <c r="B19" s="2" t="s">
        <v>49</v>
      </c>
      <c r="C19" s="2" t="s">
        <v>50</v>
      </c>
    </row>
    <row r="20" spans="1:3" x14ac:dyDescent="0.25">
      <c r="A20" s="3" t="s">
        <v>410</v>
      </c>
      <c r="B20" s="5">
        <v>1929</v>
      </c>
      <c r="C20" s="6">
        <v>0.65</v>
      </c>
    </row>
    <row r="21" spans="1:3" x14ac:dyDescent="0.25">
      <c r="A21" s="7" t="s">
        <v>415</v>
      </c>
      <c r="B21" s="9">
        <v>435</v>
      </c>
      <c r="C21" s="10">
        <v>0.14699999999999999</v>
      </c>
    </row>
    <row r="22" spans="1:3" x14ac:dyDescent="0.25">
      <c r="A22" s="3" t="s">
        <v>416</v>
      </c>
      <c r="B22" s="5">
        <v>331</v>
      </c>
      <c r="C22" s="6">
        <v>0.111</v>
      </c>
    </row>
    <row r="23" spans="1:3" x14ac:dyDescent="0.25">
      <c r="A23" s="7" t="s">
        <v>413</v>
      </c>
      <c r="B23" s="9">
        <v>146</v>
      </c>
      <c r="C23" s="10">
        <v>4.9000000000000002E-2</v>
      </c>
    </row>
    <row r="24" spans="1:3" x14ac:dyDescent="0.25">
      <c r="A24" s="3" t="s">
        <v>417</v>
      </c>
      <c r="B24" s="5">
        <v>127</v>
      </c>
      <c r="C24" s="6">
        <v>4.2999999999999997E-2</v>
      </c>
    </row>
  </sheetData>
  <pageMargins left="0.75" right="0.75" top="1" bottom="1" header="0.5" footer="0.5"/>
  <pageSetup orientation="portrait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92C2C-6C1A-4E8F-A0BE-B117244C28C0}">
  <dimension ref="A1:U23"/>
  <sheetViews>
    <sheetView tabSelected="1" workbookViewId="0">
      <selection activeCell="P17" sqref="P17"/>
    </sheetView>
  </sheetViews>
  <sheetFormatPr defaultRowHeight="13.2" x14ac:dyDescent="0.25"/>
  <sheetData>
    <row r="1" spans="1:21" x14ac:dyDescent="0.25">
      <c r="A1" s="65" t="s">
        <v>418</v>
      </c>
    </row>
    <row r="2" spans="1:21" x14ac:dyDescent="0.25">
      <c r="A2" t="s">
        <v>419</v>
      </c>
      <c r="N2" t="s">
        <v>420</v>
      </c>
      <c r="O2">
        <v>3132</v>
      </c>
      <c r="Q2" s="1">
        <v>0.15</v>
      </c>
      <c r="R2" s="1">
        <v>0.15</v>
      </c>
      <c r="S2" s="1">
        <v>0.33</v>
      </c>
      <c r="T2" s="1">
        <v>0.19</v>
      </c>
      <c r="U2" s="1">
        <v>0.18</v>
      </c>
    </row>
    <row r="3" spans="1:21" x14ac:dyDescent="0.25">
      <c r="N3" t="s">
        <v>421</v>
      </c>
      <c r="O3">
        <v>3030</v>
      </c>
      <c r="Q3" s="1">
        <v>0.15</v>
      </c>
      <c r="R3" s="1">
        <v>0.15</v>
      </c>
      <c r="S3" s="1">
        <v>0.32</v>
      </c>
      <c r="T3" s="1">
        <v>0.18</v>
      </c>
      <c r="U3" s="1">
        <v>0.2</v>
      </c>
    </row>
    <row r="4" spans="1:21" x14ac:dyDescent="0.25">
      <c r="N4" t="s">
        <v>422</v>
      </c>
      <c r="O4">
        <v>3178</v>
      </c>
      <c r="Q4" s="1">
        <v>0.18</v>
      </c>
      <c r="R4" s="1">
        <v>0.16</v>
      </c>
      <c r="S4" s="1">
        <v>0.32</v>
      </c>
      <c r="T4" s="1">
        <v>0.17</v>
      </c>
      <c r="U4" s="1">
        <v>0.17</v>
      </c>
    </row>
    <row r="6" spans="1:21" x14ac:dyDescent="0.25">
      <c r="R6" s="1"/>
    </row>
    <row r="19" spans="1:9" ht="26.4" x14ac:dyDescent="0.25">
      <c r="A19" s="2" t="s">
        <v>48</v>
      </c>
      <c r="B19" s="11" t="s">
        <v>423</v>
      </c>
      <c r="C19" s="11" t="s">
        <v>424</v>
      </c>
      <c r="D19" s="11" t="s">
        <v>425</v>
      </c>
      <c r="E19" s="11" t="s">
        <v>426</v>
      </c>
      <c r="F19" s="11" t="s">
        <v>427</v>
      </c>
      <c r="G19" s="2" t="s">
        <v>84</v>
      </c>
      <c r="H19" s="2" t="s">
        <v>82</v>
      </c>
      <c r="I19" s="2" t="s">
        <v>83</v>
      </c>
    </row>
    <row r="20" spans="1:9" x14ac:dyDescent="0.25">
      <c r="A20" s="4" t="s">
        <v>420</v>
      </c>
      <c r="B20" s="5">
        <v>468</v>
      </c>
      <c r="C20" s="5">
        <v>473</v>
      </c>
      <c r="D20" s="5">
        <v>1015</v>
      </c>
      <c r="E20" s="5">
        <v>603</v>
      </c>
      <c r="F20" s="5">
        <v>573</v>
      </c>
      <c r="G20" s="5">
        <v>3132</v>
      </c>
      <c r="H20" s="12">
        <v>3.1</v>
      </c>
      <c r="I20" s="12">
        <v>3</v>
      </c>
    </row>
    <row r="21" spans="1:9" x14ac:dyDescent="0.25">
      <c r="A21" s="8" t="s">
        <v>428</v>
      </c>
      <c r="B21" s="9">
        <v>450</v>
      </c>
      <c r="C21" s="9">
        <v>454</v>
      </c>
      <c r="D21" s="9">
        <v>978</v>
      </c>
      <c r="E21" s="9">
        <v>545</v>
      </c>
      <c r="F21" s="9">
        <v>603</v>
      </c>
      <c r="G21" s="9">
        <v>3030</v>
      </c>
      <c r="H21" s="13">
        <v>3.1</v>
      </c>
      <c r="I21" s="13">
        <v>3</v>
      </c>
    </row>
    <row r="22" spans="1:9" x14ac:dyDescent="0.25">
      <c r="A22" s="4" t="s">
        <v>422</v>
      </c>
      <c r="B22" s="5">
        <v>571</v>
      </c>
      <c r="C22" s="5">
        <v>521</v>
      </c>
      <c r="D22" s="5">
        <v>1005</v>
      </c>
      <c r="E22" s="5">
        <v>536</v>
      </c>
      <c r="F22" s="5">
        <v>545</v>
      </c>
      <c r="G22" s="5">
        <v>3178</v>
      </c>
      <c r="H22" s="12">
        <v>3</v>
      </c>
      <c r="I22" s="12">
        <v>3</v>
      </c>
    </row>
    <row r="23" spans="1:9" x14ac:dyDescent="0.25">
      <c r="A23" s="4" t="s">
        <v>84</v>
      </c>
      <c r="B23" s="5">
        <v>1489</v>
      </c>
      <c r="C23" s="5">
        <v>1448</v>
      </c>
      <c r="D23" s="5">
        <v>2998</v>
      </c>
      <c r="E23" s="5">
        <v>1684</v>
      </c>
      <c r="F23" s="5">
        <v>1721</v>
      </c>
      <c r="G23" s="5">
        <v>9340</v>
      </c>
      <c r="H23" s="12">
        <v>3.1</v>
      </c>
      <c r="I23" s="12">
        <v>3</v>
      </c>
    </row>
  </sheetData>
  <pageMargins left="0.75" right="0.75" top="1" bottom="1" header="0.5" footer="0.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190AB-D6B7-4C14-96B8-C4597869B177}">
  <dimension ref="A1:P22"/>
  <sheetViews>
    <sheetView workbookViewId="0">
      <selection activeCell="H24" sqref="H24"/>
    </sheetView>
  </sheetViews>
  <sheetFormatPr defaultRowHeight="13.2" x14ac:dyDescent="0.25"/>
  <sheetData>
    <row r="1" spans="1:16" x14ac:dyDescent="0.25">
      <c r="A1" s="63" t="s">
        <v>44</v>
      </c>
    </row>
    <row r="2" spans="1:16" x14ac:dyDescent="0.25">
      <c r="A2" s="63" t="s">
        <v>66</v>
      </c>
    </row>
    <row r="3" spans="1:16" x14ac:dyDescent="0.25">
      <c r="A3" t="s">
        <v>67</v>
      </c>
      <c r="N3" t="s">
        <v>68</v>
      </c>
      <c r="P3" s="1">
        <v>1</v>
      </c>
    </row>
    <row r="4" spans="1:16" x14ac:dyDescent="0.25">
      <c r="N4" t="s">
        <v>69</v>
      </c>
      <c r="P4" s="1">
        <v>0</v>
      </c>
    </row>
    <row r="20" spans="1:3" x14ac:dyDescent="0.25">
      <c r="A20" s="2" t="s">
        <v>48</v>
      </c>
      <c r="B20" s="2" t="s">
        <v>49</v>
      </c>
      <c r="C20" s="2" t="s">
        <v>50</v>
      </c>
    </row>
    <row r="21" spans="1:3" x14ac:dyDescent="0.25">
      <c r="A21" s="3" t="s">
        <v>68</v>
      </c>
      <c r="B21" s="5">
        <v>20592</v>
      </c>
      <c r="C21" s="6">
        <v>1</v>
      </c>
    </row>
    <row r="22" spans="1:3" x14ac:dyDescent="0.25">
      <c r="A22" s="7" t="s">
        <v>69</v>
      </c>
      <c r="B22" s="9">
        <v>0</v>
      </c>
      <c r="C22" s="10">
        <v>0</v>
      </c>
    </row>
  </sheetData>
  <pageMargins left="0.75" right="0.75" top="1" bottom="1" header="0.5" footer="0.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C3868-B3C5-4314-980B-264862EF75F2}">
  <dimension ref="A1:V30"/>
  <sheetViews>
    <sheetView workbookViewId="0">
      <selection activeCell="M26" sqref="M26"/>
    </sheetView>
  </sheetViews>
  <sheetFormatPr defaultRowHeight="13.2" x14ac:dyDescent="0.25"/>
  <sheetData>
    <row r="1" spans="1:22" x14ac:dyDescent="0.25">
      <c r="A1" s="63" t="s">
        <v>70</v>
      </c>
    </row>
    <row r="2" spans="1:22" x14ac:dyDescent="0.25">
      <c r="A2" t="s">
        <v>71</v>
      </c>
      <c r="N2" t="s">
        <v>72</v>
      </c>
      <c r="Q2" s="1">
        <v>0.17</v>
      </c>
      <c r="R2" s="1">
        <v>0.23</v>
      </c>
      <c r="S2" s="1">
        <v>0.25</v>
      </c>
      <c r="T2" s="1">
        <v>0.24</v>
      </c>
      <c r="U2" s="1">
        <v>7.0000000000000007E-2</v>
      </c>
      <c r="V2" s="1">
        <v>0.04</v>
      </c>
    </row>
    <row r="3" spans="1:22" x14ac:dyDescent="0.25">
      <c r="N3" t="s">
        <v>73</v>
      </c>
      <c r="Q3" s="1">
        <v>0.14000000000000001</v>
      </c>
      <c r="R3" s="1">
        <v>0.23</v>
      </c>
      <c r="S3" s="1">
        <v>0.26</v>
      </c>
      <c r="T3" s="1">
        <v>0.26</v>
      </c>
      <c r="U3" s="1">
        <v>7.0000000000000007E-2</v>
      </c>
      <c r="V3" s="1">
        <v>0.04</v>
      </c>
    </row>
    <row r="4" spans="1:22" x14ac:dyDescent="0.25">
      <c r="N4" t="s">
        <v>74</v>
      </c>
      <c r="Q4" s="1">
        <v>0.13</v>
      </c>
      <c r="R4" s="1">
        <v>0.19</v>
      </c>
      <c r="S4" s="1">
        <v>0.27</v>
      </c>
      <c r="T4" s="1">
        <v>0.28000000000000003</v>
      </c>
      <c r="U4" s="1">
        <v>0.08</v>
      </c>
      <c r="V4" s="1">
        <v>0.05</v>
      </c>
    </row>
    <row r="5" spans="1:22" x14ac:dyDescent="0.25">
      <c r="N5" t="s">
        <v>75</v>
      </c>
      <c r="Q5" s="1">
        <v>0.12</v>
      </c>
      <c r="R5" s="1">
        <v>0.19</v>
      </c>
      <c r="S5" s="1">
        <v>0.26</v>
      </c>
      <c r="T5" s="1">
        <v>0.28999999999999998</v>
      </c>
      <c r="U5" s="1">
        <v>0.09</v>
      </c>
      <c r="V5" s="1">
        <v>0.05</v>
      </c>
    </row>
    <row r="19" spans="1:9" ht="26.4" x14ac:dyDescent="0.25">
      <c r="A19" s="2" t="s">
        <v>48</v>
      </c>
      <c r="B19" s="11" t="s">
        <v>76</v>
      </c>
      <c r="C19" s="11" t="s">
        <v>77</v>
      </c>
      <c r="D19" s="11" t="s">
        <v>78</v>
      </c>
      <c r="E19" s="11" t="s">
        <v>79</v>
      </c>
      <c r="F19" s="11" t="s">
        <v>80</v>
      </c>
      <c r="G19" s="11" t="s">
        <v>81</v>
      </c>
      <c r="H19" s="2" t="s">
        <v>82</v>
      </c>
      <c r="I19" s="2" t="s">
        <v>83</v>
      </c>
    </row>
    <row r="20" spans="1:9" x14ac:dyDescent="0.25">
      <c r="A20" t="s">
        <v>72</v>
      </c>
      <c r="B20" s="6">
        <v>0.16800000000000001</v>
      </c>
      <c r="C20" s="6">
        <v>0.23600000000000002</v>
      </c>
      <c r="D20" s="6">
        <v>0.247</v>
      </c>
      <c r="E20" s="6">
        <v>0.24100000000000002</v>
      </c>
      <c r="F20" s="6">
        <v>6.7000000000000004E-2</v>
      </c>
      <c r="G20" s="6">
        <v>4.0999999999999995E-2</v>
      </c>
      <c r="H20" s="12">
        <v>2.9</v>
      </c>
      <c r="I20" s="12">
        <v>3</v>
      </c>
    </row>
    <row r="21" spans="1:9" x14ac:dyDescent="0.25">
      <c r="A21" t="s">
        <v>73</v>
      </c>
      <c r="B21" s="10">
        <v>0.14099999999999999</v>
      </c>
      <c r="C21" s="10">
        <v>0.23499999999999999</v>
      </c>
      <c r="D21" s="10">
        <v>0.25900000000000001</v>
      </c>
      <c r="E21" s="10">
        <v>0.25900000000000001</v>
      </c>
      <c r="F21" s="10">
        <v>6.8000000000000005E-2</v>
      </c>
      <c r="G21" s="10">
        <v>3.7999999999999999E-2</v>
      </c>
      <c r="H21" s="13">
        <v>3</v>
      </c>
      <c r="I21" s="13">
        <v>3</v>
      </c>
    </row>
    <row r="22" spans="1:9" x14ac:dyDescent="0.25">
      <c r="A22" t="s">
        <v>74</v>
      </c>
      <c r="B22" s="6">
        <v>0.125</v>
      </c>
      <c r="C22" s="6">
        <v>0.19</v>
      </c>
      <c r="D22" s="6">
        <v>0.27399999999999997</v>
      </c>
      <c r="E22" s="6">
        <v>0.28100000000000003</v>
      </c>
      <c r="F22" s="6">
        <v>8.199999999999999E-2</v>
      </c>
      <c r="G22" s="6">
        <v>4.8000000000000001E-2</v>
      </c>
      <c r="H22" s="12">
        <v>3.2</v>
      </c>
      <c r="I22" s="12">
        <v>3</v>
      </c>
    </row>
    <row r="23" spans="1:9" x14ac:dyDescent="0.25">
      <c r="A23" t="s">
        <v>75</v>
      </c>
      <c r="B23" s="10">
        <v>0.122</v>
      </c>
      <c r="C23" s="10">
        <v>0.18600000000000003</v>
      </c>
      <c r="D23" s="10">
        <v>0.26100000000000001</v>
      </c>
      <c r="E23" s="10">
        <v>0.28899999999999998</v>
      </c>
      <c r="F23" s="10">
        <v>8.900000000000001E-2</v>
      </c>
      <c r="G23" s="10">
        <v>5.2999999999999999E-2</v>
      </c>
      <c r="H23" s="13">
        <v>3.2</v>
      </c>
      <c r="I23" s="13">
        <v>3</v>
      </c>
    </row>
    <row r="24" spans="1:9" x14ac:dyDescent="0.25">
      <c r="A24" s="4" t="s">
        <v>84</v>
      </c>
      <c r="B24" s="4"/>
      <c r="C24" s="4"/>
      <c r="D24" s="4"/>
      <c r="E24" s="4"/>
      <c r="F24" s="4"/>
      <c r="G24" s="4"/>
      <c r="H24" s="12">
        <v>3.1</v>
      </c>
      <c r="I24" s="12">
        <v>3</v>
      </c>
    </row>
    <row r="27" spans="1:9" x14ac:dyDescent="0.25">
      <c r="B27" t="s">
        <v>85</v>
      </c>
      <c r="C27" t="s">
        <v>86</v>
      </c>
      <c r="D27" t="s">
        <v>87</v>
      </c>
      <c r="E27" t="s">
        <v>88</v>
      </c>
    </row>
    <row r="28" spans="1:9" x14ac:dyDescent="0.25">
      <c r="A28" t="s">
        <v>89</v>
      </c>
      <c r="B28" s="61">
        <f>SUM(B20)</f>
        <v>0.16800000000000001</v>
      </c>
      <c r="C28" s="61">
        <f>SUM(B21)</f>
        <v>0.14099999999999999</v>
      </c>
      <c r="D28" s="61">
        <f>B22</f>
        <v>0.125</v>
      </c>
      <c r="E28" s="61">
        <f>B23</f>
        <v>0.122</v>
      </c>
    </row>
    <row r="29" spans="1:9" x14ac:dyDescent="0.25">
      <c r="A29" t="s">
        <v>90</v>
      </c>
      <c r="B29" s="61">
        <f>SUM(B20:C20)</f>
        <v>0.40400000000000003</v>
      </c>
      <c r="C29" s="61">
        <f>SUM(B21:C21)</f>
        <v>0.376</v>
      </c>
      <c r="D29" s="61">
        <f>SUM(B22:C22)</f>
        <v>0.315</v>
      </c>
      <c r="E29" s="61">
        <f>SUM(B23:C23)</f>
        <v>0.30800000000000005</v>
      </c>
    </row>
    <row r="30" spans="1:9" x14ac:dyDescent="0.25">
      <c r="A30" t="s">
        <v>91</v>
      </c>
      <c r="B30" s="61">
        <f>SUM(B20:D20)</f>
        <v>0.65100000000000002</v>
      </c>
      <c r="C30" s="61">
        <f>SUM(B21:D21)</f>
        <v>0.63500000000000001</v>
      </c>
      <c r="D30" s="61">
        <f>SUM(B22:D22)</f>
        <v>0.58899999999999997</v>
      </c>
      <c r="E30" s="61">
        <f>SUM(B23:D23)</f>
        <v>0.56900000000000006</v>
      </c>
    </row>
  </sheetData>
  <pageMargins left="0.75" right="0.75" top="1" bottom="1" header="0.5" footer="0.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D5182-B589-443B-A664-31FAA19E587B}">
  <dimension ref="A1:B4"/>
  <sheetViews>
    <sheetView workbookViewId="0">
      <selection activeCell="A2" sqref="A2"/>
    </sheetView>
  </sheetViews>
  <sheetFormatPr defaultRowHeight="13.2" x14ac:dyDescent="0.25"/>
  <sheetData>
    <row r="1" spans="1:2" x14ac:dyDescent="0.25">
      <c r="A1" s="63" t="s">
        <v>92</v>
      </c>
    </row>
    <row r="2" spans="1:2" x14ac:dyDescent="0.25">
      <c r="A2" s="63" t="s">
        <v>93</v>
      </c>
    </row>
    <row r="3" spans="1:2" x14ac:dyDescent="0.25">
      <c r="A3" t="s">
        <v>94</v>
      </c>
    </row>
    <row r="4" spans="1:2" ht="92.4" x14ac:dyDescent="0.25">
      <c r="A4" s="14" t="s">
        <v>95</v>
      </c>
      <c r="B4" s="14" t="s">
        <v>96</v>
      </c>
    </row>
  </sheetData>
  <pageMargins left="0.75" right="0.75" top="1" bottom="1" header="0.5" footer="0.5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0945C-D093-4099-AF8E-D3352FADA5AA}">
  <dimension ref="A1:P23"/>
  <sheetViews>
    <sheetView workbookViewId="0">
      <selection activeCell="H21" sqref="H21"/>
    </sheetView>
  </sheetViews>
  <sheetFormatPr defaultRowHeight="13.2" x14ac:dyDescent="0.25"/>
  <cols>
    <col min="1" max="1" width="16.77734375" customWidth="1"/>
  </cols>
  <sheetData>
    <row r="1" spans="1:16" x14ac:dyDescent="0.25">
      <c r="A1" s="63" t="s">
        <v>97</v>
      </c>
    </row>
    <row r="2" spans="1:16" x14ac:dyDescent="0.25">
      <c r="A2" t="s">
        <v>98</v>
      </c>
      <c r="N2" t="s">
        <v>99</v>
      </c>
      <c r="P2" s="1">
        <v>0.28000000000000003</v>
      </c>
    </row>
    <row r="3" spans="1:16" x14ac:dyDescent="0.25">
      <c r="N3" t="s">
        <v>100</v>
      </c>
      <c r="P3" s="1">
        <v>0.24</v>
      </c>
    </row>
    <row r="4" spans="1:16" x14ac:dyDescent="0.25">
      <c r="N4" t="s">
        <v>101</v>
      </c>
      <c r="P4" s="1">
        <v>0.22</v>
      </c>
    </row>
    <row r="5" spans="1:16" x14ac:dyDescent="0.25">
      <c r="N5" t="s">
        <v>65</v>
      </c>
      <c r="P5" s="1">
        <v>0.26</v>
      </c>
    </row>
    <row r="19" spans="1:3" x14ac:dyDescent="0.25">
      <c r="A19" s="2" t="s">
        <v>48</v>
      </c>
      <c r="B19" s="2" t="s">
        <v>49</v>
      </c>
      <c r="C19" s="2" t="s">
        <v>50</v>
      </c>
    </row>
    <row r="20" spans="1:3" x14ac:dyDescent="0.25">
      <c r="A20" s="3" t="s">
        <v>99</v>
      </c>
      <c r="B20" s="5">
        <v>3146</v>
      </c>
      <c r="C20" s="6">
        <v>0.27699999999999997</v>
      </c>
    </row>
    <row r="21" spans="1:3" x14ac:dyDescent="0.25">
      <c r="A21" s="7" t="s">
        <v>100</v>
      </c>
      <c r="B21" s="9">
        <v>2735</v>
      </c>
      <c r="C21" s="10">
        <v>0.24100000000000002</v>
      </c>
    </row>
    <row r="22" spans="1:3" x14ac:dyDescent="0.25">
      <c r="A22" s="3" t="s">
        <v>102</v>
      </c>
      <c r="B22" s="5">
        <v>2486</v>
      </c>
      <c r="C22" s="6">
        <v>0.21899999999999997</v>
      </c>
    </row>
    <row r="23" spans="1:3" x14ac:dyDescent="0.25">
      <c r="A23" s="7" t="s">
        <v>65</v>
      </c>
      <c r="B23" s="9">
        <v>2981</v>
      </c>
      <c r="C23" s="10">
        <v>0.26300000000000001</v>
      </c>
    </row>
  </sheetData>
  <pageMargins left="0.75" right="0.75" top="1" bottom="1" header="0.5" footer="0.5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roject xmlns="c385993d-e52c-462e-b4c5-ba5c3d445de4" xsi:nil="true"/>
    <Projects xmlns="c385993d-e52c-462e-b4c5-ba5c3d445de4" xsi:nil="true"/>
    <t2s8 xmlns="c385993d-e52c-462e-b4c5-ba5c3d445de4">
      <UserInfo>
        <DisplayName/>
        <AccountId xsi:nil="true"/>
        <AccountType/>
      </UserInfo>
    </t2s8>
    <lcf76f155ced4ddcb4097134ff3c332f xmlns="c385993d-e52c-462e-b4c5-ba5c3d445de4">
      <Terms xmlns="http://schemas.microsoft.com/office/infopath/2007/PartnerControls"/>
    </lcf76f155ced4ddcb4097134ff3c332f>
    <TaxCatchAll xmlns="2ff0ce6d-9c44-4591-93b1-370ecabdb2d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2650C55BC5D94CAED342D5B89D6A7F" ma:contentTypeVersion="24" ma:contentTypeDescription="Create a new document." ma:contentTypeScope="" ma:versionID="313a85c237b22bd7b7b6a6cd8ee21015">
  <xsd:schema xmlns:xsd="http://www.w3.org/2001/XMLSchema" xmlns:xs="http://www.w3.org/2001/XMLSchema" xmlns:p="http://schemas.microsoft.com/office/2006/metadata/properties" xmlns:ns1="http://schemas.microsoft.com/sharepoint/v3" xmlns:ns2="c385993d-e52c-462e-b4c5-ba5c3d445de4" xmlns:ns3="2ff0ce6d-9c44-4591-93b1-370ecabdb2d8" targetNamespace="http://schemas.microsoft.com/office/2006/metadata/properties" ma:root="true" ma:fieldsID="a0d500c7d8050e13f9d8acd5774e9442" ns1:_="" ns2:_="" ns3:_="">
    <xsd:import namespace="http://schemas.microsoft.com/sharepoint/v3"/>
    <xsd:import namespace="c385993d-e52c-462e-b4c5-ba5c3d445de4"/>
    <xsd:import namespace="2ff0ce6d-9c44-4591-93b1-370ecabdb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t2s8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roject" minOccurs="0"/>
                <xsd:element ref="ns2:Project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5993d-e52c-462e-b4c5-ba5c3d445d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t2s8" ma:index="20" nillable="true" ma:displayName="Person or Group" ma:list="UserInfo" ma:internalName="t2s8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d995bd6-ddcd-40d8-8dca-ac23c35f75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oject" ma:index="29" nillable="true" ma:displayName="Project" ma:format="Dropdown" ma:internalName="Project">
      <xsd:simpleType>
        <xsd:restriction base="dms:Choice">
          <xsd:enumeration value="ReDirection"/>
          <xsd:enumeration value="2KNOW"/>
          <xsd:enumeration value="Our Voice"/>
        </xsd:restriction>
      </xsd:simpleType>
    </xsd:element>
    <xsd:element name="Projects" ma:index="30" nillable="true" ma:displayName="Projects" ma:format="Dropdown" ma:internalName="Projects">
      <xsd:simpleType>
        <xsd:restriction base="dms:Text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f0ce6d-9c44-4591-93b1-370ecabdb2d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b1876add-2ff1-4c08-8aae-dc592fff868b}" ma:internalName="TaxCatchAll" ma:showField="CatchAllData" ma:web="2ff0ce6d-9c44-4591-93b1-370ecabdb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37526D-F2A2-4517-84EF-92D8B0DF15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2EE327-EF5B-4015-B5A5-D22707F64123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sharepoint/v3"/>
    <ds:schemaRef ds:uri="http://www.w3.org/XML/1998/namespace"/>
    <ds:schemaRef ds:uri="2ff0ce6d-9c44-4591-93b1-370ecabdb2d8"/>
    <ds:schemaRef ds:uri="http://schemas.microsoft.com/office/infopath/2007/PartnerControls"/>
    <ds:schemaRef ds:uri="http://schemas.openxmlformats.org/package/2006/metadata/core-properties"/>
    <ds:schemaRef ds:uri="c385993d-e52c-462e-b4c5-ba5c3d445de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94E71E-2147-4310-AF58-F9B5011364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385993d-e52c-462e-b4c5-ba5c3d445de4"/>
    <ds:schemaRef ds:uri="2ff0ce6d-9c44-4591-93b1-370ecabdb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57</vt:i4>
      </vt:variant>
    </vt:vector>
  </HeadingPairs>
  <TitlesOfParts>
    <vt:vector size="57" baseType="lpstr">
      <vt:lpstr>Sample</vt:lpstr>
      <vt:lpstr>Languages</vt:lpstr>
      <vt:lpstr>Please confirm that you hav (1)</vt:lpstr>
      <vt:lpstr>What is your age. (2)</vt:lpstr>
      <vt:lpstr>What is your gender. (3)</vt:lpstr>
      <vt:lpstr>Have you ever searched for  (4)</vt:lpstr>
      <vt:lpstr>At what age did you first s (6)</vt:lpstr>
      <vt:lpstr>How did it impact you when  (7)</vt:lpstr>
      <vt:lpstr>How and where did you first (8)</vt:lpstr>
      <vt:lpstr>How do you usually engage w (9)</vt:lpstr>
      <vt:lpstr>In a typical week. on how  (10)</vt:lpstr>
      <vt:lpstr>What is the proportion of  (11)</vt:lpstr>
      <vt:lpstr>What age are the children  (12)</vt:lpstr>
      <vt:lpstr>What gender are the childr (13)</vt:lpstr>
      <vt:lpstr>What is the usual type of  (14)</vt:lpstr>
      <vt:lpstr>To what extent do you thin (15)</vt:lpstr>
      <vt:lpstr>On which platforms do you  (16)</vt:lpstr>
      <vt:lpstr>Do you file or store sexua (17)</vt:lpstr>
      <vt:lpstr>Do you use any security me (18)</vt:lpstr>
      <vt:lpstr>Which platform.app feature (19)</vt:lpstr>
      <vt:lpstr>What is the one feature th (20)</vt:lpstr>
      <vt:lpstr>Have you ever been recomme (21)</vt:lpstr>
      <vt:lpstr>Have you ever encountered  (22)</vt:lpstr>
      <vt:lpstr>Have you ever contacted so (23)</vt:lpstr>
      <vt:lpstr>When you contacted someone (24)</vt:lpstr>
      <vt:lpstr>What type of platforms hav (25)</vt:lpstr>
      <vt:lpstr>How have you contacted som (26)</vt:lpstr>
      <vt:lpstr>After contacting someone u (27)</vt:lpstr>
      <vt:lpstr>Which platform.app feature (28)</vt:lpstr>
      <vt:lpstr>What is the one feature th (29)</vt:lpstr>
      <vt:lpstr>Have you ever asked for or (30)</vt:lpstr>
      <vt:lpstr>Did they send any. (31)</vt:lpstr>
      <vt:lpstr>Have you ever arranged to  (32)</vt:lpstr>
      <vt:lpstr>And did you end up meeting (33)</vt:lpstr>
      <vt:lpstr>Do you ever view or create (34)</vt:lpstr>
      <vt:lpstr>What tools do you use to c (35)</vt:lpstr>
      <vt:lpstr>What type of AI.generated  (36)</vt:lpstr>
      <vt:lpstr>Have you ever asked or pai (37)</vt:lpstr>
      <vt:lpstr>To what extent do you agre (38)</vt:lpstr>
      <vt:lpstr>Feel free to share any oth (39)</vt:lpstr>
      <vt:lpstr>What is the proportion of  (40)</vt:lpstr>
      <vt:lpstr>Have you ever used immersi (41)</vt:lpstr>
      <vt:lpstr>Have you noticed any chang (42)</vt:lpstr>
      <vt:lpstr>Have you ever encountered  (43)</vt:lpstr>
      <vt:lpstr>How did you react to the w (44)</vt:lpstr>
      <vt:lpstr>Have you been sanctioned o (45)</vt:lpstr>
      <vt:lpstr>On which platform were you (46)</vt:lpstr>
      <vt:lpstr>What did you do after bein (47)</vt:lpstr>
      <vt:lpstr>To what extent do you agre (48)</vt:lpstr>
      <vt:lpstr>While answering the questi (49)</vt:lpstr>
      <vt:lpstr>How are you feeling after  (50)</vt:lpstr>
      <vt:lpstr>Would you like to answer s (51)</vt:lpstr>
      <vt:lpstr>What is your current emplo (52)</vt:lpstr>
      <vt:lpstr>What is the highest level  (53)</vt:lpstr>
      <vt:lpstr>What part of the world do  (54)</vt:lpstr>
      <vt:lpstr>Which of the following bes (55)</vt:lpstr>
      <vt:lpstr>In general. how would you  (56)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Tegan Insoll</dc:creator>
  <cp:keywords/>
  <dc:description/>
  <cp:lastModifiedBy>Tegan Insoll</cp:lastModifiedBy>
  <cp:revision/>
  <dcterms:created xsi:type="dcterms:W3CDTF">2026-01-26T14:43:23Z</dcterms:created>
  <dcterms:modified xsi:type="dcterms:W3CDTF">2026-03-11T10:54:08Z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0x010100532650C55BC5D94CAED342D5B89D6A7F</vt:lpwstr>
  </property>
  <property fmtid="{D5CDD505-2E9C-101B-9397-08002B2CF9AE}" pid="3" name="MediaServiceImageTags">
    <vt:lpwstr/>
  </property>
</Properties>
</file>